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nnisen\2019\Hokkaido\senbatsu\"/>
    </mc:Choice>
  </mc:AlternateContent>
  <bookViews>
    <workbookView xWindow="0" yWindow="0" windowWidth="17925" windowHeight="11625" tabRatio="716"/>
  </bookViews>
  <sheets>
    <sheet name="Entry" sheetId="1" r:id="rId1"/>
    <sheet name="List団" sheetId="5" r:id="rId2"/>
    <sheet name="List個" sheetId="8" r:id="rId3"/>
    <sheet name="List01" sheetId="17" state="hidden" r:id="rId4"/>
    <sheet name="支部" sheetId="16" state="hidden" r:id="rId5"/>
    <sheet name="Draw" sheetId="4" r:id="rId6"/>
  </sheets>
  <definedNames>
    <definedName name="_xlnm.Print_Area" localSheetId="0">Entry!$A$1:$I$52</definedName>
  </definedNames>
  <calcPr calcId="152511"/>
</workbook>
</file>

<file path=xl/calcChain.xml><?xml version="1.0" encoding="utf-8"?>
<calcChain xmlns="http://schemas.openxmlformats.org/spreadsheetml/2006/main">
  <c r="AC3" i="4" l="1"/>
  <c r="AC4" i="4"/>
  <c r="AC5" i="4"/>
  <c r="AC6" i="4"/>
  <c r="AC7" i="4"/>
  <c r="AC8" i="4"/>
  <c r="AC9" i="4"/>
  <c r="AC10" i="4"/>
  <c r="AC2" i="4"/>
  <c r="S4" i="4"/>
  <c r="S5" i="4"/>
  <c r="S6" i="4"/>
  <c r="S7" i="4"/>
  <c r="S8" i="4"/>
  <c r="S9" i="4"/>
  <c r="S10" i="4"/>
  <c r="S11" i="4"/>
  <c r="S3" i="4"/>
  <c r="S2" i="4"/>
  <c r="Q3" i="4"/>
  <c r="Q4" i="4"/>
  <c r="Q5" i="4"/>
  <c r="Q6" i="4"/>
  <c r="Q7" i="4"/>
  <c r="Q8" i="4"/>
  <c r="Q9" i="4"/>
  <c r="Q10" i="4"/>
  <c r="Q11" i="4"/>
  <c r="Q2" i="4"/>
  <c r="AD3" i="4"/>
  <c r="AE3" i="4" s="1"/>
  <c r="AD4" i="4"/>
  <c r="AE4" i="4" s="1"/>
  <c r="AD5" i="4"/>
  <c r="AE5" i="4" s="1"/>
  <c r="AD6" i="4"/>
  <c r="AE6" i="4" s="1"/>
  <c r="AD7" i="4"/>
  <c r="AE7" i="4" s="1"/>
  <c r="AD8" i="4"/>
  <c r="AE8" i="4" s="1"/>
  <c r="AD9" i="4"/>
  <c r="AE9" i="4" s="1"/>
  <c r="AD10" i="4"/>
  <c r="AE10" i="4" s="1"/>
  <c r="AI3" i="5" l="1"/>
  <c r="AA4" i="5"/>
  <c r="AK6" i="17"/>
  <c r="AK5" i="17"/>
  <c r="AM6" i="17"/>
  <c r="AN6" i="17"/>
  <c r="AL6" i="17"/>
  <c r="AF10" i="17"/>
  <c r="AC10" i="17"/>
  <c r="X10" i="17"/>
  <c r="U10" i="17"/>
  <c r="AF8" i="17"/>
  <c r="AC8" i="17"/>
  <c r="AH7" i="17"/>
  <c r="AF7" i="17"/>
  <c r="AC7" i="17"/>
  <c r="AH6" i="17"/>
  <c r="AF6" i="17"/>
  <c r="AC6" i="17"/>
  <c r="P10" i="17"/>
  <c r="M10" i="17"/>
  <c r="H10" i="17"/>
  <c r="E10" i="17"/>
  <c r="X8" i="17"/>
  <c r="U8" i="17"/>
  <c r="Z7" i="17"/>
  <c r="X7" i="17"/>
  <c r="U7" i="17"/>
  <c r="Z6" i="17"/>
  <c r="X6" i="17"/>
  <c r="U6" i="17"/>
  <c r="AF9" i="17"/>
  <c r="AC9" i="17"/>
  <c r="X9" i="17"/>
  <c r="U9" i="17"/>
  <c r="P8" i="17"/>
  <c r="M8" i="17"/>
  <c r="R7" i="17"/>
  <c r="P7" i="17"/>
  <c r="M7" i="17"/>
  <c r="R6" i="17"/>
  <c r="P6" i="17"/>
  <c r="M6" i="17"/>
  <c r="P9" i="17"/>
  <c r="M9" i="17"/>
  <c r="H9" i="17"/>
  <c r="E9" i="17"/>
  <c r="H8" i="17"/>
  <c r="E8" i="17"/>
  <c r="J7" i="17"/>
  <c r="H7" i="17"/>
  <c r="E7" i="17"/>
  <c r="J6" i="17"/>
  <c r="H6" i="17"/>
  <c r="E6" i="17"/>
  <c r="AC5" i="17"/>
  <c r="M5" i="17"/>
  <c r="U5" i="17"/>
  <c r="E5" i="17"/>
  <c r="C3" i="17"/>
  <c r="A3" i="17"/>
  <c r="AL3" i="4" l="1"/>
  <c r="AL4" i="4"/>
  <c r="AL5" i="4"/>
  <c r="AL6" i="4"/>
  <c r="AL7" i="4"/>
  <c r="AL8" i="4"/>
  <c r="AL9" i="4"/>
  <c r="AL10" i="4"/>
  <c r="AL2" i="4"/>
  <c r="AK3" i="4"/>
  <c r="AK4" i="4"/>
  <c r="AK5" i="4"/>
  <c r="AK6" i="4"/>
  <c r="AK7" i="4"/>
  <c r="AK8" i="4"/>
  <c r="AK9" i="4"/>
  <c r="AK10" i="4"/>
  <c r="AK2" i="4"/>
  <c r="AA3" i="4"/>
  <c r="AA4" i="4"/>
  <c r="AA5" i="4"/>
  <c r="AA6" i="4"/>
  <c r="AA7" i="4"/>
  <c r="AA8" i="4"/>
  <c r="AA9" i="4"/>
  <c r="AA10" i="4"/>
  <c r="AA11" i="4"/>
  <c r="AA2" i="4"/>
  <c r="L3" i="4"/>
  <c r="L4" i="4"/>
  <c r="L5" i="4"/>
  <c r="L6" i="4"/>
  <c r="L2" i="4"/>
  <c r="G2" i="4"/>
  <c r="D2" i="4" s="1"/>
  <c r="B2" i="4" l="1"/>
  <c r="C2" i="4" s="1"/>
  <c r="AJ10" i="4"/>
  <c r="AI10" i="4"/>
  <c r="AH10" i="4"/>
  <c r="AJ9" i="4"/>
  <c r="AI9" i="4"/>
  <c r="AH9" i="4"/>
  <c r="AJ8" i="4"/>
  <c r="AI8" i="4"/>
  <c r="AH8" i="4"/>
  <c r="AJ7" i="4"/>
  <c r="AI7" i="4"/>
  <c r="AH7" i="4"/>
  <c r="AJ6" i="4"/>
  <c r="AI6" i="4"/>
  <c r="AH6" i="4"/>
  <c r="AJ5" i="4"/>
  <c r="AI5" i="4"/>
  <c r="AH5" i="4"/>
  <c r="AJ4" i="4"/>
  <c r="AI4" i="4"/>
  <c r="AH4" i="4"/>
  <c r="AJ3" i="4"/>
  <c r="AI3" i="4"/>
  <c r="AH3" i="4"/>
  <c r="AJ2" i="4"/>
  <c r="AI2" i="4"/>
  <c r="AH2" i="4"/>
  <c r="AF3" i="4"/>
  <c r="AF4" i="4"/>
  <c r="AF5" i="4"/>
  <c r="AF6" i="4"/>
  <c r="AF7" i="4"/>
  <c r="AF8" i="4"/>
  <c r="AF9" i="4"/>
  <c r="AF10" i="4"/>
  <c r="AF2" i="4"/>
  <c r="AD2" i="4"/>
  <c r="AE2" i="4" s="1"/>
  <c r="O3" i="4"/>
  <c r="P3" i="4" s="1"/>
  <c r="O4" i="4"/>
  <c r="P4" i="4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2" i="4"/>
  <c r="P2" i="4" s="1"/>
  <c r="AI4" i="8" l="1"/>
  <c r="AL9" i="8"/>
  <c r="AI9" i="8"/>
  <c r="AE9" i="8"/>
  <c r="AB9" i="8"/>
  <c r="W9" i="8"/>
  <c r="T9" i="8"/>
  <c r="AL8" i="8"/>
  <c r="AI8" i="8"/>
  <c r="AE8" i="8"/>
  <c r="AB8" i="8"/>
  <c r="W8" i="8"/>
  <c r="T8" i="8"/>
  <c r="AL7" i="8"/>
  <c r="AI7" i="8"/>
  <c r="AE7" i="8"/>
  <c r="AB7" i="8"/>
  <c r="W7" i="8"/>
  <c r="T7" i="8"/>
  <c r="AL6" i="8"/>
  <c r="AI6" i="8"/>
  <c r="AE6" i="8"/>
  <c r="AB6" i="8"/>
  <c r="W6" i="8"/>
  <c r="T6" i="8"/>
  <c r="AL5" i="8"/>
  <c r="AI5" i="8"/>
  <c r="AE5" i="8"/>
  <c r="AB5" i="8"/>
  <c r="W5" i="8"/>
  <c r="T5" i="8"/>
  <c r="AA4" i="8"/>
  <c r="AI3" i="8"/>
  <c r="AA3" i="8"/>
  <c r="B3" i="8"/>
  <c r="A4" i="8"/>
  <c r="L8" i="5"/>
  <c r="O8" i="5"/>
  <c r="Q8" i="5"/>
  <c r="L9" i="5"/>
  <c r="O9" i="5"/>
  <c r="Q9" i="5"/>
  <c r="H23" i="1"/>
  <c r="K23" i="1"/>
  <c r="N23" i="1"/>
  <c r="O23" i="1"/>
  <c r="P23" i="1"/>
  <c r="H24" i="1"/>
  <c r="K24" i="1"/>
  <c r="N24" i="1"/>
  <c r="O24" i="1"/>
  <c r="P24" i="1"/>
  <c r="AA3" i="5"/>
  <c r="AL9" i="5"/>
  <c r="AI9" i="5"/>
  <c r="AE9" i="5"/>
  <c r="AB9" i="5"/>
  <c r="W9" i="5"/>
  <c r="T9" i="5"/>
  <c r="AL8" i="5"/>
  <c r="AI8" i="5"/>
  <c r="AE8" i="5"/>
  <c r="AB8" i="5"/>
  <c r="W8" i="5"/>
  <c r="T8" i="5"/>
  <c r="AL7" i="5"/>
  <c r="AI7" i="5"/>
  <c r="AE7" i="5"/>
  <c r="AB7" i="5"/>
  <c r="W7" i="5"/>
  <c r="T7" i="5"/>
  <c r="AL6" i="5"/>
  <c r="AI6" i="5"/>
  <c r="AE6" i="5"/>
  <c r="AB6" i="5"/>
  <c r="W6" i="5"/>
  <c r="T6" i="5"/>
  <c r="Q7" i="5"/>
  <c r="O7" i="5"/>
  <c r="L7" i="5"/>
  <c r="AL5" i="5"/>
  <c r="AI5" i="5"/>
  <c r="AE5" i="5"/>
  <c r="AB5" i="5"/>
  <c r="W5" i="5"/>
  <c r="T5" i="5"/>
  <c r="Q6" i="5"/>
  <c r="O6" i="5"/>
  <c r="L6" i="5"/>
  <c r="AI4" i="5"/>
  <c r="Q5" i="5"/>
  <c r="O5" i="5"/>
  <c r="L5" i="5"/>
  <c r="C5" i="5"/>
  <c r="I9" i="5"/>
  <c r="G9" i="5"/>
  <c r="D9" i="5"/>
  <c r="I8" i="5"/>
  <c r="G8" i="5"/>
  <c r="D8" i="5"/>
  <c r="B3" i="5"/>
  <c r="I7" i="5"/>
  <c r="G7" i="5"/>
  <c r="D7" i="5"/>
  <c r="I6" i="5"/>
  <c r="G6" i="5"/>
  <c r="D6" i="5"/>
  <c r="A3" i="5"/>
  <c r="V4" i="4"/>
  <c r="W4" i="4"/>
  <c r="R4" i="4"/>
  <c r="V5" i="4"/>
  <c r="W5" i="4"/>
  <c r="R5" i="4"/>
  <c r="V6" i="4"/>
  <c r="W6" i="4"/>
  <c r="R6" i="4"/>
  <c r="V7" i="4"/>
  <c r="W7" i="4"/>
  <c r="R7" i="4"/>
  <c r="V8" i="4"/>
  <c r="W8" i="4"/>
  <c r="R8" i="4"/>
  <c r="V9" i="4"/>
  <c r="W9" i="4"/>
  <c r="R9" i="4"/>
  <c r="V10" i="4"/>
  <c r="W10" i="4"/>
  <c r="R10" i="4"/>
  <c r="V11" i="4"/>
  <c r="W11" i="4"/>
  <c r="R11" i="4"/>
  <c r="G3" i="4"/>
  <c r="D3" i="4" s="1"/>
  <c r="H3" i="4"/>
  <c r="E3" i="4"/>
  <c r="G4" i="4"/>
  <c r="D4" i="4" s="1"/>
  <c r="H4" i="4"/>
  <c r="E4" i="4"/>
  <c r="G5" i="4"/>
  <c r="D5" i="4" s="1"/>
  <c r="H5" i="4"/>
  <c r="E5" i="4"/>
  <c r="G6" i="4"/>
  <c r="D6" i="4" s="1"/>
  <c r="H6" i="4"/>
  <c r="E6" i="4"/>
  <c r="K17" i="1"/>
  <c r="N17" i="1"/>
  <c r="O17" i="1"/>
  <c r="P17" i="1"/>
  <c r="K18" i="1"/>
  <c r="N18" i="1"/>
  <c r="O18" i="1"/>
  <c r="P18" i="1"/>
  <c r="K19" i="1"/>
  <c r="N19" i="1"/>
  <c r="O19" i="1"/>
  <c r="P19" i="1"/>
  <c r="K20" i="1"/>
  <c r="N20" i="1"/>
  <c r="O20" i="1"/>
  <c r="P20" i="1"/>
  <c r="K21" i="1"/>
  <c r="N21" i="1"/>
  <c r="O21" i="1"/>
  <c r="P21" i="1"/>
  <c r="K22" i="1"/>
  <c r="N22" i="1"/>
  <c r="O22" i="1"/>
  <c r="P22" i="1"/>
  <c r="O16" i="1"/>
  <c r="N16" i="1"/>
  <c r="K16" i="1"/>
  <c r="P16" i="1"/>
  <c r="V2" i="4"/>
  <c r="W2" i="4"/>
  <c r="R2" i="4"/>
  <c r="V3" i="4"/>
  <c r="W3" i="4"/>
  <c r="R3" i="4"/>
  <c r="E2" i="4"/>
  <c r="H2" i="4"/>
  <c r="H22" i="1"/>
  <c r="H21" i="1"/>
  <c r="H20" i="1"/>
  <c r="H19" i="1"/>
  <c r="H18" i="1"/>
  <c r="H17" i="1"/>
  <c r="H16" i="1"/>
  <c r="B48" i="1"/>
  <c r="B46" i="1"/>
  <c r="E43" i="1"/>
  <c r="D43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0" i="1"/>
  <c r="D30" i="1"/>
  <c r="E29" i="1"/>
  <c r="D29" i="1"/>
  <c r="E28" i="1"/>
  <c r="D28" i="1"/>
  <c r="E27" i="1"/>
  <c r="D27" i="1"/>
  <c r="E26" i="1"/>
  <c r="D26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G40" i="1" l="1"/>
  <c r="G39" i="1"/>
  <c r="G38" i="1"/>
  <c r="G37" i="1"/>
  <c r="G36" i="1"/>
  <c r="G35" i="1"/>
  <c r="H35" i="1" s="1"/>
  <c r="G34" i="1"/>
  <c r="G33" i="1"/>
  <c r="H33" i="1" s="1"/>
  <c r="G32" i="1"/>
  <c r="G30" i="1"/>
  <c r="G29" i="1"/>
  <c r="G28" i="1"/>
  <c r="G27" i="1"/>
  <c r="G26" i="1"/>
  <c r="F40" i="1"/>
  <c r="F39" i="1"/>
  <c r="AH10" i="17" s="1"/>
  <c r="F38" i="1"/>
  <c r="Z10" i="17" s="1"/>
  <c r="F37" i="1"/>
  <c r="R10" i="17" s="1"/>
  <c r="F36" i="1"/>
  <c r="J10" i="17" s="1"/>
  <c r="F35" i="1"/>
  <c r="AH9" i="17" s="1"/>
  <c r="F34" i="1"/>
  <c r="Z9" i="17" s="1"/>
  <c r="F33" i="1"/>
  <c r="R9" i="17" s="1"/>
  <c r="F32" i="1"/>
  <c r="J9" i="17" s="1"/>
  <c r="F30" i="1"/>
  <c r="Y9" i="8" s="1"/>
  <c r="F29" i="1"/>
  <c r="AH8" i="17" s="1"/>
  <c r="F28" i="1"/>
  <c r="Z8" i="17" s="1"/>
  <c r="F27" i="1"/>
  <c r="R8" i="17" s="1"/>
  <c r="F26" i="1"/>
  <c r="J8" i="17" s="1"/>
  <c r="B5" i="4"/>
  <c r="C5" i="4" s="1"/>
  <c r="B3" i="4"/>
  <c r="C3" i="4" s="1"/>
  <c r="B6" i="4"/>
  <c r="C6" i="4" s="1"/>
  <c r="B4" i="4"/>
  <c r="C4" i="4" s="1"/>
  <c r="Y11" i="4"/>
  <c r="X11" i="4"/>
  <c r="Y10" i="4"/>
  <c r="X10" i="4"/>
  <c r="Y9" i="4"/>
  <c r="X9" i="4"/>
  <c r="Y8" i="4"/>
  <c r="X8" i="4"/>
  <c r="Y7" i="4"/>
  <c r="X7" i="4"/>
  <c r="Y6" i="4"/>
  <c r="X6" i="4"/>
  <c r="J6" i="4"/>
  <c r="I6" i="4"/>
  <c r="J5" i="4"/>
  <c r="I5" i="4"/>
  <c r="M24" i="1"/>
  <c r="L24" i="1"/>
  <c r="M23" i="1"/>
  <c r="L23" i="1"/>
  <c r="M22" i="1"/>
  <c r="L22" i="1"/>
  <c r="M21" i="1"/>
  <c r="L21" i="1"/>
  <c r="M20" i="1"/>
  <c r="L20" i="1"/>
  <c r="Y3" i="4"/>
  <c r="X3" i="4"/>
  <c r="J4" i="4"/>
  <c r="I4" i="4"/>
  <c r="Y5" i="4"/>
  <c r="X5" i="4"/>
  <c r="L16" i="1"/>
  <c r="M16" i="1"/>
  <c r="L17" i="1"/>
  <c r="M17" i="1"/>
  <c r="L19" i="1"/>
  <c r="M19" i="1"/>
  <c r="L18" i="1"/>
  <c r="M18" i="1"/>
  <c r="Y4" i="4"/>
  <c r="X4" i="4"/>
  <c r="J3" i="4"/>
  <c r="I3" i="4"/>
  <c r="Y2" i="4"/>
  <c r="X2" i="4"/>
  <c r="J2" i="4"/>
  <c r="I2" i="4"/>
  <c r="H34" i="1"/>
  <c r="AN8" i="5" l="1"/>
  <c r="K4" i="4"/>
  <c r="M4" i="4" s="1"/>
  <c r="Z7" i="4"/>
  <c r="H30" i="1"/>
  <c r="H26" i="1"/>
  <c r="AG6" i="8"/>
  <c r="H38" i="1"/>
  <c r="H27" i="1"/>
  <c r="H37" i="1"/>
  <c r="Z3" i="4"/>
  <c r="Y6" i="8"/>
  <c r="Z11" i="4"/>
  <c r="AG5" i="5"/>
  <c r="AN8" i="8"/>
  <c r="AG8" i="8"/>
  <c r="Z9" i="4"/>
  <c r="AN6" i="8"/>
  <c r="K5" i="4"/>
  <c r="M5" i="4" s="1"/>
  <c r="Z10" i="4"/>
  <c r="AG7" i="8"/>
  <c r="H40" i="1"/>
  <c r="H36" i="1"/>
  <c r="H43" i="1"/>
  <c r="H29" i="1"/>
  <c r="H39" i="1"/>
  <c r="H41" i="1"/>
  <c r="H28" i="1"/>
  <c r="H32" i="1"/>
  <c r="Y7" i="8"/>
  <c r="Y7" i="5"/>
  <c r="AN5" i="8"/>
  <c r="K6" i="4"/>
  <c r="M6" i="4" s="1"/>
  <c r="Y9" i="5"/>
  <c r="AN7" i="5"/>
  <c r="AN7" i="8"/>
  <c r="Y5" i="8"/>
  <c r="Y5" i="5"/>
  <c r="K2" i="4"/>
  <c r="M2" i="4" s="1"/>
  <c r="Z4" i="4"/>
  <c r="AB10" i="4" l="1"/>
  <c r="AG6" i="5"/>
  <c r="AN9" i="5"/>
  <c r="AN9" i="8"/>
  <c r="AG9" i="8"/>
  <c r="AN6" i="5"/>
  <c r="AN5" i="5"/>
  <c r="Y6" i="5"/>
  <c r="Z8" i="4"/>
  <c r="AB8" i="4" s="1"/>
  <c r="Y8" i="5"/>
  <c r="Z2" i="4"/>
  <c r="AB2" i="4" s="1"/>
  <c r="K3" i="4"/>
  <c r="M3" i="4" s="1"/>
  <c r="AG8" i="5"/>
  <c r="AG5" i="8"/>
  <c r="Z6" i="4"/>
  <c r="AB6" i="4" s="1"/>
  <c r="Z5" i="4"/>
  <c r="AB4" i="4" s="1"/>
  <c r="AG9" i="5"/>
  <c r="Y8" i="8"/>
  <c r="AG7" i="5"/>
</calcChain>
</file>

<file path=xl/comments1.xml><?xml version="1.0" encoding="utf-8"?>
<comments xmlns="http://schemas.openxmlformats.org/spreadsheetml/2006/main">
  <authors>
    <author>長永　勝利</author>
    <author>knagae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支部順位:
</t>
        </r>
        <r>
          <rPr>
            <sz val="9"/>
            <color indexed="81"/>
            <rFont val="ＭＳ Ｐゴシック"/>
            <family val="3"/>
            <charset val="128"/>
          </rPr>
          <t>団体戦出場の場合のみ記入</t>
        </r>
      </text>
    </comment>
    <comment ref="B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所属学校:</t>
        </r>
        <r>
          <rPr>
            <sz val="9"/>
            <color indexed="81"/>
            <rFont val="ＭＳ Ｐゴシック"/>
            <family val="3"/>
            <charset val="128"/>
          </rPr>
          <t xml:space="preserve">
正しい学校名を入力</t>
        </r>
      </text>
    </comment>
    <comment ref="B9" authorId="0" shapeId="0">
      <text>
        <r>
          <rPr>
            <sz val="11"/>
            <color indexed="10"/>
            <rFont val="ＭＳ Ｐゴシック"/>
            <family val="3"/>
            <charset val="128"/>
          </rPr>
          <t>団体戦登録選手に限る！</t>
        </r>
      </text>
    </comment>
    <comment ref="B10" authorId="0" shapeId="0">
      <text>
        <r>
          <rPr>
            <sz val="9"/>
            <color indexed="81"/>
            <rFont val="ＭＳ Ｐゴシック"/>
            <family val="3"/>
            <charset val="128"/>
          </rPr>
          <t>ﾏﾈｰｼﾞｬｰ
個人戦のみの参加の場合は記入の必要なし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選手名:
</t>
        </r>
        <r>
          <rPr>
            <sz val="9"/>
            <color indexed="81"/>
            <rFont val="ＭＳ Ｐゴシック"/>
            <family val="3"/>
            <charset val="128"/>
          </rPr>
          <t>姓名を分けて入力
漢字等の確認を！</t>
        </r>
      </text>
    </comment>
    <comment ref="D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ふりがな:</t>
        </r>
        <r>
          <rPr>
            <sz val="9"/>
            <color indexed="81"/>
            <rFont val="ＭＳ Ｐゴシック"/>
            <family val="3"/>
            <charset val="128"/>
          </rPr>
          <t xml:space="preserve">
選手名の入力により表示されます。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>正しくない場合</t>
        </r>
        <r>
          <rPr>
            <sz val="9"/>
            <color indexed="81"/>
            <rFont val="ＭＳ Ｐゴシック"/>
            <family val="3"/>
            <charset val="128"/>
          </rPr>
          <t>には、</t>
        </r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</t>
        </r>
        <r>
          <rPr>
            <sz val="9"/>
            <color indexed="81"/>
            <rFont val="ＭＳ Ｐゴシック"/>
            <family val="3"/>
            <charset val="128"/>
          </rPr>
          <t xml:space="preserve">
「年」は付加せず数字だけ入力</t>
        </r>
      </text>
    </comment>
    <comment ref="G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0"/>
            <color indexed="81"/>
            <rFont val="ＭＳ Ｐゴシック"/>
            <family val="3"/>
            <charset val="128"/>
          </rPr>
          <t>1997/9/15</t>
        </r>
        <r>
          <rPr>
            <sz val="9"/>
            <color indexed="81"/>
            <rFont val="ＭＳ Ｐゴシック"/>
            <family val="3"/>
            <charset val="128"/>
          </rPr>
          <t xml:space="preserve">
のように西暦で
「/」(スラッシュ)で年月日を区切って入力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自動的に算出</t>
        </r>
      </text>
    </comment>
  </commentList>
</comments>
</file>

<file path=xl/sharedStrings.xml><?xml version="1.0" encoding="utf-8"?>
<sst xmlns="http://schemas.openxmlformats.org/spreadsheetml/2006/main" count="122" uniqueCount="80">
  <si>
    <t>所属学校</t>
    <rPh sb="0" eb="2">
      <t>ショゾク</t>
    </rPh>
    <rPh sb="2" eb="4">
      <t>ガッコウ</t>
    </rPh>
    <phoneticPr fontId="1"/>
  </si>
  <si>
    <t>支部</t>
    <rPh sb="0" eb="2">
      <t>シブ</t>
    </rPh>
    <phoneticPr fontId="1"/>
  </si>
  <si>
    <t>校名略称</t>
    <rPh sb="0" eb="2">
      <t>コウメイ</t>
    </rPh>
    <rPh sb="2" eb="4">
      <t>リャクショウ</t>
    </rPh>
    <phoneticPr fontId="1"/>
  </si>
  <si>
    <t>主将</t>
    <rPh sb="0" eb="2">
      <t>シュショウ</t>
    </rPh>
    <phoneticPr fontId="1"/>
  </si>
  <si>
    <t>ﾏﾈｰｼﾞｬｰ</t>
    <phoneticPr fontId="1"/>
  </si>
  <si>
    <t>外部ｺｰﾁ</t>
    <rPh sb="0" eb="2">
      <t>ガイブ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</si>
  <si>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</si>
  <si>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</si>
  <si>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</si>
  <si>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</si>
  <si>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</si>
  <si>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</si>
  <si>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</si>
  <si>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</si>
  <si>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</si>
  <si>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</si>
  <si>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標記大会に上記生徒の参加を認めます。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ミト</t>
    </rPh>
    <phoneticPr fontId="1"/>
  </si>
  <si>
    <t>長</t>
    <rPh sb="0" eb="1">
      <t>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</si>
  <si>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</si>
  <si>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</si>
  <si>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 xml:space="preserve"> 参  加  申  込  書 </t>
    <rPh sb="1" eb="2">
      <t>サン</t>
    </rPh>
    <rPh sb="4" eb="5">
      <t>カ</t>
    </rPh>
    <rPh sb="7" eb="8">
      <t>サル</t>
    </rPh>
    <rPh sb="10" eb="11">
      <t>コミ</t>
    </rPh>
    <rPh sb="13" eb="14">
      <t>ショ</t>
    </rPh>
    <phoneticPr fontId="1"/>
  </si>
  <si>
    <r>
      <t>団体戦</t>
    </r>
    <r>
      <rPr>
        <b/>
        <sz val="10"/>
        <color indexed="8"/>
        <rFont val="HG丸ｺﾞｼｯｸM-PRO"/>
        <family val="3"/>
        <charset val="128"/>
      </rPr>
      <t>（実力順で登録）</t>
    </r>
    <rPh sb="0" eb="3">
      <t>ダンタイセン</t>
    </rPh>
    <rPh sb="4" eb="6">
      <t>ジツリョク</t>
    </rPh>
    <rPh sb="6" eb="7">
      <t>ジュン</t>
    </rPh>
    <rPh sb="8" eb="10">
      <t>トウロク</t>
    </rPh>
    <phoneticPr fontId="1"/>
  </si>
  <si>
    <t>A</t>
    <phoneticPr fontId="8"/>
  </si>
  <si>
    <t>B</t>
    <phoneticPr fontId="8"/>
  </si>
  <si>
    <t>支部</t>
    <rPh sb="0" eb="2">
      <t>しぶ</t>
    </rPh>
    <phoneticPr fontId="3" type="Hiragana"/>
  </si>
  <si>
    <t>札幌</t>
    <rPh sb="0" eb="2">
      <t>サッポロ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</si>
  <si>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</si>
  <si>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</si>
  <si>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</si>
  <si>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</si>
  <si>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</si>
  <si>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</si>
  <si>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北見</t>
    <rPh sb="0" eb="2">
      <t>キタミ</t>
    </rPh>
    <phoneticPr fontId="1"/>
  </si>
  <si>
    <t>十勝</t>
    <rPh sb="0" eb="2">
      <t>トカチ</t>
    </rPh>
    <phoneticPr fontId="1"/>
  </si>
  <si>
    <t>釧根</t>
    <rPh sb="0" eb="1">
      <t>セン</t>
    </rPh>
    <rPh sb="1" eb="2">
      <t>コン</t>
    </rPh>
    <phoneticPr fontId="1"/>
  </si>
  <si>
    <t>支部順位</t>
    <rPh sb="0" eb="2">
      <t>しぶ</t>
    </rPh>
    <rPh sb="2" eb="4">
      <t>じゅんい</t>
    </rPh>
    <phoneticPr fontId="3" type="Hiragana"/>
  </si>
  <si>
    <r>
      <t>個人戦ダブルス</t>
    </r>
    <r>
      <rPr>
        <b/>
        <sz val="10"/>
        <color indexed="8"/>
        <rFont val="HG丸ｺﾞｼｯｸM-PRO"/>
        <family val="3"/>
        <charset val="128"/>
      </rPr>
      <t>（実力順で登録）</t>
    </r>
    <rPh sb="0" eb="3">
      <t>コジンセン</t>
    </rPh>
    <phoneticPr fontId="1"/>
  </si>
  <si>
    <r>
      <t>個人戦シングルス</t>
    </r>
    <r>
      <rPr>
        <b/>
        <sz val="10"/>
        <color indexed="8"/>
        <rFont val="HG丸ｺﾞｼｯｸM-PRO"/>
        <family val="3"/>
        <charset val="128"/>
      </rPr>
      <t>（実力順で登録）</t>
    </r>
    <rPh sb="0" eb="3">
      <t>コジンセン</t>
    </rPh>
    <phoneticPr fontId="1"/>
  </si>
  <si>
    <t>ﾏﾈ</t>
    <phoneticPr fontId="8"/>
  </si>
  <si>
    <t>主将</t>
    <rPh sb="0" eb="1">
      <t>シュ</t>
    </rPh>
    <rPh sb="1" eb="2">
      <t>ショウ</t>
    </rPh>
    <phoneticPr fontId="8"/>
  </si>
  <si>
    <t>個人戦シングルス</t>
    <rPh sb="0" eb="3">
      <t>コジンセン</t>
    </rPh>
    <phoneticPr fontId="1"/>
  </si>
  <si>
    <t>団　　　体　　　戦</t>
    <rPh sb="0" eb="1">
      <t>ダン</t>
    </rPh>
    <rPh sb="4" eb="5">
      <t>カラダ</t>
    </rPh>
    <rPh sb="8" eb="9">
      <t>セン</t>
    </rPh>
    <phoneticPr fontId="1"/>
  </si>
  <si>
    <t>個  人  戦  ダ  ブ  ル  ス</t>
    <rPh sb="0" eb="1">
      <t>コ</t>
    </rPh>
    <rPh sb="3" eb="4">
      <t>ジン</t>
    </rPh>
    <rPh sb="6" eb="7">
      <t>イクサ</t>
    </rPh>
    <phoneticPr fontId="1"/>
  </si>
  <si>
    <t>補助</t>
    <rPh sb="0" eb="2">
      <t>ホジョ</t>
    </rPh>
    <phoneticPr fontId="1"/>
  </si>
  <si>
    <r>
      <t>審判・ボールパーソン要員</t>
    </r>
    <r>
      <rPr>
        <b/>
        <sz val="10"/>
        <color rgb="FFFF0000"/>
        <rFont val="HG丸ｺﾞｼｯｸM-PRO"/>
        <family val="3"/>
        <charset val="128"/>
      </rPr>
      <t>〔個人戦シングルス1名のみの参加の場合必要〕</t>
    </r>
    <rPh sb="0" eb="2">
      <t>シンパン</t>
    </rPh>
    <rPh sb="10" eb="12">
      <t>ヨウイン</t>
    </rPh>
    <rPh sb="13" eb="15">
      <t>コジン</t>
    </rPh>
    <rPh sb="15" eb="16">
      <t>セン</t>
    </rPh>
    <rPh sb="22" eb="23">
      <t>メイ</t>
    </rPh>
    <rPh sb="26" eb="28">
      <t>サンカ</t>
    </rPh>
    <rPh sb="29" eb="31">
      <t>バアイ</t>
    </rPh>
    <rPh sb="31" eb="33">
      <t>ヒツヨウ</t>
    </rPh>
    <phoneticPr fontId="1"/>
  </si>
  <si>
    <t>札幌</t>
    <rPh sb="0" eb="2">
      <t>サッポロ</t>
    </rPh>
    <phoneticPr fontId="34"/>
  </si>
  <si>
    <t>函館</t>
    <rPh sb="0" eb="2">
      <t>ハコダテ</t>
    </rPh>
    <phoneticPr fontId="34"/>
  </si>
  <si>
    <t>室蘭</t>
    <rPh sb="0" eb="2">
      <t>ムロラン</t>
    </rPh>
    <phoneticPr fontId="34"/>
  </si>
  <si>
    <t>小樽</t>
    <rPh sb="0" eb="2">
      <t>オタル</t>
    </rPh>
    <phoneticPr fontId="34"/>
  </si>
  <si>
    <t>空知</t>
    <rPh sb="0" eb="2">
      <t>ソラチ</t>
    </rPh>
    <phoneticPr fontId="34"/>
  </si>
  <si>
    <t>旭川</t>
    <rPh sb="0" eb="2">
      <t>アサヒカワ</t>
    </rPh>
    <phoneticPr fontId="34"/>
  </si>
  <si>
    <t>名寄</t>
    <rPh sb="0" eb="2">
      <t>ナヨロ</t>
    </rPh>
    <phoneticPr fontId="34"/>
  </si>
  <si>
    <t>十勝</t>
    <rPh sb="0" eb="2">
      <t>トカチ</t>
    </rPh>
    <phoneticPr fontId="34"/>
  </si>
  <si>
    <t>北見</t>
    <rPh sb="0" eb="2">
      <t>キタミ</t>
    </rPh>
    <phoneticPr fontId="34"/>
  </si>
  <si>
    <t>釧根</t>
    <rPh sb="0" eb="1">
      <t>セン</t>
    </rPh>
    <rPh sb="1" eb="2">
      <t>コン</t>
    </rPh>
    <phoneticPr fontId="34"/>
  </si>
  <si>
    <t>支部№</t>
    <rPh sb="0" eb="2">
      <t>シブ</t>
    </rPh>
    <phoneticPr fontId="1"/>
  </si>
  <si>
    <t>支部</t>
    <rPh sb="0" eb="2">
      <t>シブ</t>
    </rPh>
    <phoneticPr fontId="1"/>
  </si>
  <si>
    <t>種目</t>
    <rPh sb="0" eb="2">
      <t>シュモク</t>
    </rPh>
    <phoneticPr fontId="1"/>
  </si>
  <si>
    <t>№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</si>
  <si>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</si>
  <si>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</si>
  <si>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</si>
  <si>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校名</t>
    <rPh sb="0" eb="2">
      <t>コウメイ</t>
    </rPh>
    <phoneticPr fontId="1"/>
  </si>
  <si>
    <t>校名Full</t>
    <rPh sb="0" eb="2">
      <t>コウメイ</t>
    </rPh>
    <phoneticPr fontId="1"/>
  </si>
  <si>
    <t>登録順</t>
    <rPh sb="0" eb="2">
      <t>トウロク</t>
    </rPh>
    <rPh sb="2" eb="3">
      <t>ジュン</t>
    </rPh>
    <phoneticPr fontId="1"/>
  </si>
  <si>
    <t>○学年</t>
    <rPh sb="1" eb="3">
      <t>ガクネン</t>
    </rPh>
    <phoneticPr fontId="1"/>
  </si>
  <si>
    <t>し</t>
    <phoneticPr fontId="1"/>
  </si>
  <si>
    <t>めい</t>
    <phoneticPr fontId="1"/>
  </si>
  <si>
    <t>監督</t>
    <rPh sb="0" eb="2">
      <t>カントク</t>
    </rPh>
    <phoneticPr fontId="1"/>
  </si>
  <si>
    <t>引率責任者</t>
    <rPh sb="0" eb="2">
      <t>いんそつ</t>
    </rPh>
    <rPh sb="2" eb="4">
      <t>せきにん</t>
    </rPh>
    <rPh sb="4" eb="5">
      <t>しゃ</t>
    </rPh>
    <phoneticPr fontId="3" type="Hiragana"/>
  </si>
  <si>
    <t>監督</t>
    <rPh sb="0" eb="1">
      <t>カン</t>
    </rPh>
    <rPh sb="1" eb="2">
      <t>ヨシ</t>
    </rPh>
    <phoneticPr fontId="8"/>
  </si>
  <si>
    <t>引率</t>
    <rPh sb="0" eb="2">
      <t>インソツ</t>
    </rPh>
    <phoneticPr fontId="1"/>
  </si>
  <si>
    <t>第41回 北海道高等学校秋季テニス大会</t>
    <rPh sb="0" eb="1">
      <t>ダイ</t>
    </rPh>
    <rPh sb="3" eb="4">
      <t>カイ</t>
    </rPh>
    <rPh sb="5" eb="8">
      <t>ホッカイドウ</t>
    </rPh>
    <rPh sb="8" eb="10">
      <t>コウトウ</t>
    </rPh>
    <rPh sb="10" eb="12">
      <t>ガッコウ</t>
    </rPh>
    <rPh sb="12" eb="14">
      <t>シュウキ</t>
    </rPh>
    <rPh sb="17" eb="19">
      <t>タイカイ</t>
    </rPh>
    <phoneticPr fontId="1"/>
  </si>
  <si>
    <t>兼　第42回 全国選抜高校テニス大会北海道地区大会</t>
    <rPh sb="0" eb="1">
      <t>けん</t>
    </rPh>
    <rPh sb="2" eb="3">
      <t>だい</t>
    </rPh>
    <rPh sb="5" eb="6">
      <t>かい</t>
    </rPh>
    <rPh sb="7" eb="9">
      <t>ぜんこく</t>
    </rPh>
    <rPh sb="9" eb="11">
      <t>せんばつ</t>
    </rPh>
    <rPh sb="11" eb="13">
      <t>こうこう</t>
    </rPh>
    <rPh sb="16" eb="18">
      <t>たいかい</t>
    </rPh>
    <rPh sb="18" eb="21">
      <t>ほっかいどう</t>
    </rPh>
    <rPh sb="21" eb="23">
      <t>ちく</t>
    </rPh>
    <rPh sb="23" eb="25">
      <t>たいかい</t>
    </rPh>
    <phoneticPr fontId="3" type="Hiragana"/>
  </si>
  <si>
    <t>外C</t>
    <rPh sb="0" eb="1">
      <t>ガイ</t>
    </rPh>
    <phoneticPr fontId="8"/>
  </si>
  <si>
    <t>・</t>
    <phoneticPr fontId="34"/>
  </si>
  <si>
    <t>団体</t>
    <rPh sb="0" eb="2">
      <t>ダンタイ</t>
    </rPh>
    <phoneticPr fontId="34"/>
  </si>
  <si>
    <t>S</t>
    <phoneticPr fontId="34"/>
  </si>
  <si>
    <t>D</t>
    <phoneticPr fontId="34"/>
  </si>
  <si>
    <t>外C</t>
    <rPh sb="0" eb="1">
      <t>ソト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</si>
</sst>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_);[Red]\(0\)"/>
    <numFmt numFmtId="178" formatCode="yyyy/mm/dd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創英ﾌﾟﾚｾﾞﾝｽEB"/>
      <family val="1"/>
      <charset val="128"/>
    </font>
    <font>
      <sz val="7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8" tint="-0.499984740745262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0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color theme="0"/>
      <name val="ＤＦ特太ゴシック体"/>
      <family val="3"/>
      <charset val="128"/>
    </font>
    <font>
      <sz val="12"/>
      <color theme="0"/>
      <name val="ＤＦ特太ゴシック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1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14996795556505021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thin">
        <color indexed="64"/>
      </left>
      <right/>
      <top style="hair">
        <color theme="1" tint="0.14996795556505021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indexed="64"/>
      </bottom>
      <diagonal/>
    </border>
    <border>
      <left style="thin">
        <color indexed="64"/>
      </left>
      <right/>
      <top style="hair">
        <color theme="1" tint="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 style="medium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 style="medium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medium">
        <color indexed="64"/>
      </left>
      <right style="thin">
        <color indexed="64"/>
      </right>
      <top style="hair">
        <color theme="1" tint="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 tint="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1499679555650502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 tint="0.1499679555650502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5" tint="0.39994506668294322"/>
      </bottom>
      <diagonal/>
    </border>
    <border>
      <left/>
      <right/>
      <top style="dashed">
        <color theme="5" tint="0.39994506668294322"/>
      </top>
      <bottom style="dashed">
        <color theme="5" tint="0.39994506668294322"/>
      </bottom>
      <diagonal/>
    </border>
    <border>
      <left/>
      <right/>
      <top/>
      <bottom style="dashed">
        <color rgb="FF00B050"/>
      </bottom>
      <diagonal/>
    </border>
    <border>
      <left/>
      <right/>
      <top style="dashed">
        <color rgb="FF00B050"/>
      </top>
      <bottom style="dashed">
        <color rgb="FF00B050"/>
      </bottom>
      <diagonal/>
    </border>
    <border>
      <left/>
      <right/>
      <top/>
      <bottom style="dashed">
        <color rgb="FF9900CC"/>
      </bottom>
      <diagonal/>
    </border>
    <border>
      <left/>
      <right/>
      <top style="dashed">
        <color rgb="FF9900CC"/>
      </top>
      <bottom style="dashed">
        <color rgb="FF00B05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04">
    <xf numFmtId="0" fontId="0" fillId="0" borderId="0" xfId="0">
      <alignment vertical="center"/>
    </xf>
    <xf numFmtId="0" fontId="18" fillId="0" borderId="0" xfId="0" applyFont="1" applyFill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Protection="1">
      <alignment vertical="center"/>
      <protection hidden="1"/>
    </xf>
    <xf numFmtId="0" fontId="18" fillId="0" borderId="1" xfId="0" applyFont="1" applyFill="1" applyBorder="1" applyProtection="1">
      <alignment vertical="center"/>
      <protection hidden="1"/>
    </xf>
    <xf numFmtId="0" fontId="18" fillId="0" borderId="0" xfId="0" applyFont="1" applyFill="1" applyBorder="1" applyProtection="1">
      <alignment vertical="center"/>
      <protection hidden="1"/>
    </xf>
    <xf numFmtId="0" fontId="19" fillId="0" borderId="2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Protection="1">
      <alignment vertical="center"/>
      <protection hidden="1"/>
    </xf>
    <xf numFmtId="14" fontId="18" fillId="0" borderId="0" xfId="0" applyNumberFormat="1" applyFont="1" applyFill="1" applyAlignment="1" applyProtection="1">
      <alignment vertical="center"/>
      <protection hidden="1"/>
    </xf>
    <xf numFmtId="0" fontId="20" fillId="0" borderId="4" xfId="0" applyFont="1" applyFill="1" applyBorder="1" applyProtection="1">
      <alignment vertical="center"/>
      <protection hidden="1"/>
    </xf>
    <xf numFmtId="0" fontId="21" fillId="0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distributed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2" fillId="2" borderId="0" xfId="0" applyFont="1" applyFill="1" applyProtection="1">
      <alignment vertical="center"/>
      <protection hidden="1"/>
    </xf>
    <xf numFmtId="14" fontId="22" fillId="2" borderId="0" xfId="0" applyNumberFormat="1" applyFont="1" applyFill="1" applyProtection="1">
      <alignment vertical="center"/>
      <protection hidden="1"/>
    </xf>
    <xf numFmtId="0" fontId="20" fillId="0" borderId="8" xfId="0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177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distributed" vertical="center"/>
      <protection hidden="1"/>
    </xf>
    <xf numFmtId="0" fontId="13" fillId="0" borderId="0" xfId="0" applyFont="1" applyBorder="1" applyAlignment="1" applyProtection="1">
      <alignment horizontal="distributed" vertical="center"/>
      <protection hidden="1"/>
    </xf>
    <xf numFmtId="0" fontId="13" fillId="0" borderId="12" xfId="0" applyFont="1" applyBorder="1" applyAlignment="1" applyProtection="1">
      <alignment horizontal="distributed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distributed" vertical="center"/>
      <protection hidden="1"/>
    </xf>
    <xf numFmtId="0" fontId="13" fillId="0" borderId="15" xfId="0" applyFont="1" applyBorder="1" applyAlignment="1" applyProtection="1">
      <alignment horizontal="distributed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distributed" vertical="center"/>
      <protection hidden="1"/>
    </xf>
    <xf numFmtId="0" fontId="13" fillId="0" borderId="19" xfId="0" applyFont="1" applyBorder="1" applyAlignment="1" applyProtection="1">
      <alignment horizontal="distributed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distributed" vertical="center"/>
      <protection hidden="1"/>
    </xf>
    <xf numFmtId="0" fontId="13" fillId="0" borderId="25" xfId="0" applyFont="1" applyBorder="1" applyAlignment="1" applyProtection="1">
      <alignment horizontal="distributed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distributed" vertical="center"/>
      <protection hidden="1"/>
    </xf>
    <xf numFmtId="0" fontId="13" fillId="0" borderId="30" xfId="0" applyFont="1" applyBorder="1" applyAlignment="1" applyProtection="1">
      <alignment horizontal="distributed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locked="0"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vertical="center"/>
      <protection hidden="1"/>
    </xf>
    <xf numFmtId="0" fontId="18" fillId="0" borderId="4" xfId="0" applyFont="1" applyFill="1" applyBorder="1" applyProtection="1">
      <alignment vertical="center"/>
      <protection hidden="1"/>
    </xf>
    <xf numFmtId="0" fontId="19" fillId="0" borderId="4" xfId="0" applyFont="1" applyFill="1" applyBorder="1" applyAlignment="1" applyProtection="1">
      <alignment horizontal="center" vertical="center"/>
      <protection hidden="1"/>
    </xf>
    <xf numFmtId="177" fontId="19" fillId="0" borderId="4" xfId="0" applyNumberFormat="1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vertical="center"/>
      <protection hidden="1"/>
    </xf>
    <xf numFmtId="0" fontId="18" fillId="0" borderId="14" xfId="0" applyFont="1" applyFill="1" applyBorder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177" fontId="19" fillId="0" borderId="8" xfId="0" applyNumberFormat="1" applyFont="1" applyFill="1" applyBorder="1" applyAlignment="1" applyProtection="1">
      <alignment horizontal="center" vertical="center"/>
      <protection hidden="1"/>
    </xf>
    <xf numFmtId="0" fontId="21" fillId="0" borderId="44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Border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178" fontId="19" fillId="0" borderId="0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46" xfId="0" applyFont="1" applyFill="1" applyBorder="1" applyAlignment="1" applyProtection="1">
      <alignment vertical="center"/>
      <protection hidden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25" fillId="0" borderId="48" xfId="0" applyFont="1" applyFill="1" applyBorder="1" applyProtection="1">
      <alignment vertical="center"/>
      <protection locked="0" hidden="1"/>
    </xf>
    <xf numFmtId="0" fontId="25" fillId="0" borderId="49" xfId="0" applyFont="1" applyFill="1" applyBorder="1" applyProtection="1">
      <alignment vertical="center"/>
      <protection locked="0" hidden="1"/>
    </xf>
    <xf numFmtId="0" fontId="19" fillId="0" borderId="50" xfId="0" applyFont="1" applyFill="1" applyBorder="1" applyAlignment="1" applyProtection="1">
      <alignment horizontal="center" vertical="center"/>
      <protection locked="0" hidden="1"/>
    </xf>
    <xf numFmtId="178" fontId="19" fillId="0" borderId="50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69" xfId="0" applyFont="1" applyFill="1" applyBorder="1" applyProtection="1">
      <alignment vertical="center"/>
      <protection locked="0" hidden="1"/>
    </xf>
    <xf numFmtId="0" fontId="25" fillId="0" borderId="70" xfId="0" applyFont="1" applyFill="1" applyBorder="1" applyProtection="1">
      <alignment vertical="center"/>
      <protection locked="0" hidden="1"/>
    </xf>
    <xf numFmtId="0" fontId="19" fillId="0" borderId="71" xfId="0" applyFont="1" applyFill="1" applyBorder="1" applyAlignment="1" applyProtection="1">
      <alignment horizontal="center" vertical="center"/>
      <protection locked="0" hidden="1"/>
    </xf>
    <xf numFmtId="178" fontId="19" fillId="0" borderId="71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69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72" xfId="0" applyFont="1" applyFill="1" applyBorder="1" applyProtection="1">
      <alignment vertical="center"/>
      <protection locked="0" hidden="1"/>
    </xf>
    <xf numFmtId="0" fontId="25" fillId="0" borderId="73" xfId="0" applyFont="1" applyFill="1" applyBorder="1" applyProtection="1">
      <alignment vertical="center"/>
      <protection locked="0" hidden="1"/>
    </xf>
    <xf numFmtId="0" fontId="19" fillId="0" borderId="74" xfId="0" applyFont="1" applyFill="1" applyBorder="1" applyAlignment="1" applyProtection="1">
      <alignment horizontal="center" vertical="center"/>
      <protection locked="0" hidden="1"/>
    </xf>
    <xf numFmtId="178" fontId="19" fillId="0" borderId="74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72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77" xfId="0" applyFont="1" applyFill="1" applyBorder="1" applyProtection="1">
      <alignment vertical="center"/>
      <protection locked="0" hidden="1"/>
    </xf>
    <xf numFmtId="0" fontId="25" fillId="0" borderId="78" xfId="0" applyFont="1" applyFill="1" applyBorder="1" applyProtection="1">
      <alignment vertical="center"/>
      <protection locked="0" hidden="1"/>
    </xf>
    <xf numFmtId="0" fontId="19" fillId="0" borderId="79" xfId="0" applyFont="1" applyFill="1" applyBorder="1" applyAlignment="1" applyProtection="1">
      <alignment horizontal="center" vertical="center"/>
      <protection locked="0" hidden="1"/>
    </xf>
    <xf numFmtId="178" fontId="19" fillId="0" borderId="79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77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80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81" xfId="0" applyFont="1" applyFill="1" applyBorder="1" applyProtection="1">
      <alignment vertical="center"/>
      <protection locked="0" hidden="1"/>
    </xf>
    <xf numFmtId="0" fontId="25" fillId="0" borderId="82" xfId="0" applyFont="1" applyFill="1" applyBorder="1" applyProtection="1">
      <alignment vertical="center"/>
      <protection locked="0" hidden="1"/>
    </xf>
    <xf numFmtId="0" fontId="19" fillId="0" borderId="83" xfId="0" applyFont="1" applyFill="1" applyBorder="1" applyAlignment="1" applyProtection="1">
      <alignment horizontal="center" vertical="center"/>
      <protection locked="0" hidden="1"/>
    </xf>
    <xf numFmtId="178" fontId="19" fillId="0" borderId="83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84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85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86" xfId="0" applyFont="1" applyFill="1" applyBorder="1" applyAlignment="1" applyProtection="1">
      <alignment horizontal="center" vertical="center"/>
      <protection hidden="1"/>
    </xf>
    <xf numFmtId="0" fontId="18" fillId="0" borderId="87" xfId="0" applyFont="1" applyFill="1" applyBorder="1" applyAlignment="1" applyProtection="1">
      <alignment horizontal="center" vertical="center"/>
      <protection hidden="1"/>
    </xf>
    <xf numFmtId="0" fontId="18" fillId="0" borderId="88" xfId="0" applyFont="1" applyFill="1" applyBorder="1" applyAlignment="1" applyProtection="1">
      <alignment horizontal="center" vertical="center"/>
      <protection hidden="1"/>
    </xf>
    <xf numFmtId="0" fontId="18" fillId="0" borderId="89" xfId="0" applyFont="1" applyFill="1" applyBorder="1" applyAlignment="1" applyProtection="1">
      <alignment horizontal="center" vertical="center"/>
      <protection hidden="1"/>
    </xf>
    <xf numFmtId="0" fontId="25" fillId="0" borderId="75" xfId="0" applyFont="1" applyFill="1" applyBorder="1" applyProtection="1">
      <alignment vertical="center"/>
      <protection locked="0" hidden="1"/>
    </xf>
    <xf numFmtId="0" fontId="25" fillId="0" borderId="76" xfId="0" applyFont="1" applyFill="1" applyBorder="1" applyProtection="1">
      <alignment vertical="center"/>
      <protection locked="0" hidden="1"/>
    </xf>
    <xf numFmtId="0" fontId="19" fillId="0" borderId="90" xfId="0" applyFont="1" applyFill="1" applyBorder="1" applyAlignment="1" applyProtection="1">
      <alignment horizontal="center" vertical="center"/>
      <protection locked="0" hidden="1"/>
    </xf>
    <xf numFmtId="178" fontId="19" fillId="0" borderId="90" xfId="0" applyNumberFormat="1" applyFont="1" applyFill="1" applyBorder="1" applyAlignment="1" applyProtection="1">
      <alignment horizontal="center" vertical="center"/>
      <protection locked="0" hidden="1"/>
    </xf>
    <xf numFmtId="177" fontId="19" fillId="0" borderId="91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vertical="center"/>
      <protection locked="0"/>
    </xf>
    <xf numFmtId="0" fontId="7" fillId="0" borderId="0" xfId="1" applyAlignment="1" applyProtection="1">
      <alignment vertical="center"/>
      <protection hidden="1"/>
    </xf>
    <xf numFmtId="0" fontId="35" fillId="2" borderId="0" xfId="0" applyFont="1" applyFill="1" applyProtection="1">
      <alignment vertical="center"/>
      <protection hidden="1"/>
    </xf>
    <xf numFmtId="0" fontId="35" fillId="2" borderId="0" xfId="0" applyFont="1" applyFill="1" applyBorder="1" applyProtection="1">
      <alignment vertical="center"/>
      <protection hidden="1"/>
    </xf>
    <xf numFmtId="0" fontId="22" fillId="2" borderId="0" xfId="0" applyFont="1" applyFill="1" applyBorder="1" applyProtection="1">
      <alignment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8" fillId="0" borderId="59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6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54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63" xfId="0" applyFont="1" applyFill="1" applyBorder="1" applyAlignment="1" applyProtection="1">
      <alignment horizontal="center" vertical="center"/>
      <protection hidden="1"/>
    </xf>
    <xf numFmtId="0" fontId="20" fillId="0" borderId="4" xfId="0" applyFont="1" applyFill="1" applyBorder="1" applyAlignment="1" applyProtection="1">
      <alignment horizontal="right" vertical="center"/>
      <protection locked="0"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Fill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8" fillId="0" borderId="1" xfId="0" applyFont="1" applyFill="1" applyBorder="1" applyAlignment="1" applyProtection="1">
      <alignment horizontal="center"/>
      <protection hidden="1"/>
    </xf>
    <xf numFmtId="0" fontId="23" fillId="0" borderId="68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32" xfId="0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 applyProtection="1">
      <alignment vertical="center"/>
      <protection hidden="1"/>
    </xf>
    <xf numFmtId="0" fontId="16" fillId="0" borderId="62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top" textRotation="255"/>
      <protection hidden="1"/>
    </xf>
    <xf numFmtId="0" fontId="17" fillId="0" borderId="59" xfId="0" applyFont="1" applyBorder="1" applyAlignment="1" applyProtection="1">
      <alignment horizontal="center" vertical="center" wrapText="1"/>
      <protection hidden="1"/>
    </xf>
    <xf numFmtId="0" fontId="17" fillId="0" borderId="64" xfId="0" applyFont="1" applyBorder="1" applyAlignment="1" applyProtection="1">
      <alignment horizontal="center" vertical="center" wrapText="1"/>
      <protection hidden="1"/>
    </xf>
    <xf numFmtId="0" fontId="17" fillId="0" borderId="92" xfId="0" applyFont="1" applyBorder="1" applyAlignment="1" applyProtection="1">
      <alignment horizontal="center" vertical="center" wrapText="1"/>
      <protection hidden="1"/>
    </xf>
    <xf numFmtId="0" fontId="9" fillId="0" borderId="93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7" fillId="0" borderId="94" xfId="0" applyFont="1" applyBorder="1" applyAlignment="1" applyProtection="1">
      <alignment horizontal="center" vertical="center" wrapText="1"/>
      <protection hidden="1"/>
    </xf>
    <xf numFmtId="0" fontId="17" fillId="0" borderId="95" xfId="0" applyFont="1" applyBorder="1" applyAlignment="1" applyProtection="1">
      <alignment horizontal="center" vertical="center" wrapText="1"/>
      <protection hidden="1"/>
    </xf>
    <xf numFmtId="0" fontId="17" fillId="0" borderId="49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95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32" fillId="0" borderId="94" xfId="0" applyFont="1" applyBorder="1" applyAlignment="1" applyProtection="1">
      <alignment horizontal="center" vertical="center"/>
      <protection hidden="1"/>
    </xf>
    <xf numFmtId="0" fontId="32" fillId="0" borderId="95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25" fillId="0" borderId="95" xfId="0" applyFont="1" applyBorder="1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2" fillId="0" borderId="95" xfId="0" applyFont="1" applyBorder="1" applyAlignment="1" applyProtection="1">
      <alignment horizontal="distributed" vertical="center"/>
      <protection hidden="1"/>
    </xf>
    <xf numFmtId="0" fontId="13" fillId="0" borderId="96" xfId="0" applyFont="1" applyBorder="1" applyAlignment="1" applyProtection="1">
      <alignment horizontal="distributed" vertical="center"/>
      <protection hidden="1"/>
    </xf>
    <xf numFmtId="0" fontId="14" fillId="0" borderId="97" xfId="0" applyFont="1" applyBorder="1" applyAlignment="1" applyProtection="1">
      <alignment horizontal="center" vertical="center"/>
      <protection hidden="1"/>
    </xf>
    <xf numFmtId="0" fontId="14" fillId="0" borderId="98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4" fillId="0" borderId="99" xfId="0" applyFont="1" applyBorder="1" applyAlignment="1" applyProtection="1">
      <alignment horizontal="center" vertical="center"/>
      <protection hidden="1"/>
    </xf>
    <xf numFmtId="0" fontId="14" fillId="0" borderId="100" xfId="0" applyFont="1" applyBorder="1" applyAlignment="1" applyProtection="1">
      <alignment horizontal="center" vertical="center"/>
      <protection hidden="1"/>
    </xf>
    <xf numFmtId="0" fontId="37" fillId="0" borderId="101" xfId="0" applyFont="1" applyBorder="1" applyAlignment="1" applyProtection="1">
      <alignment horizontal="center" vertical="center" textRotation="255"/>
      <protection hidden="1"/>
    </xf>
    <xf numFmtId="0" fontId="37" fillId="0" borderId="102" xfId="0" applyFont="1" applyBorder="1" applyAlignment="1" applyProtection="1">
      <alignment horizontal="center" vertical="center" textRotation="255"/>
      <protection hidden="1"/>
    </xf>
    <xf numFmtId="0" fontId="37" fillId="0" borderId="68" xfId="0" applyFont="1" applyBorder="1" applyAlignment="1" applyProtection="1">
      <alignment horizontal="center"/>
      <protection hidden="1"/>
    </xf>
    <xf numFmtId="0" fontId="37" fillId="0" borderId="101" xfId="0" applyFont="1" applyBorder="1" applyAlignment="1" applyProtection="1">
      <alignment horizontal="center" vertical="center"/>
      <protection hidden="1"/>
    </xf>
    <xf numFmtId="0" fontId="37" fillId="0" borderId="102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top"/>
      <protection locked="0"/>
    </xf>
    <xf numFmtId="0" fontId="18" fillId="0" borderId="64" xfId="0" applyFont="1" applyFill="1" applyBorder="1" applyAlignment="1" applyProtection="1">
      <alignment horizontal="center" vertical="top"/>
      <protection locked="0"/>
    </xf>
    <xf numFmtId="0" fontId="18" fillId="0" borderId="65" xfId="0" applyFont="1" applyFill="1" applyBorder="1" applyAlignment="1" applyProtection="1">
      <alignment horizontal="center" vertical="top"/>
      <protection locked="0"/>
    </xf>
    <xf numFmtId="0" fontId="18" fillId="0" borderId="11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32" xfId="0" applyFont="1" applyFill="1" applyBorder="1" applyAlignment="1" applyProtection="1">
      <alignment horizontal="center" vertical="top"/>
      <protection locked="0"/>
    </xf>
    <xf numFmtId="0" fontId="18" fillId="0" borderId="60" xfId="0" applyFont="1" applyFill="1" applyBorder="1" applyAlignment="1" applyProtection="1">
      <alignment horizontal="center" vertical="top"/>
      <protection locked="0"/>
    </xf>
    <xf numFmtId="0" fontId="18" fillId="0" borderId="1" xfId="0" applyFont="1" applyFill="1" applyBorder="1" applyAlignment="1" applyProtection="1">
      <alignment horizontal="center" vertical="top"/>
      <protection locked="0"/>
    </xf>
    <xf numFmtId="0" fontId="18" fillId="0" borderId="62" xfId="0" applyFont="1" applyFill="1" applyBorder="1" applyAlignment="1" applyProtection="1">
      <alignment horizontal="center" vertical="top"/>
      <protection locked="0"/>
    </xf>
    <xf numFmtId="0" fontId="20" fillId="0" borderId="69" xfId="0" applyFont="1" applyFill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horizontal="center" vertical="center"/>
      <protection locked="0"/>
    </xf>
    <xf numFmtId="0" fontId="20" fillId="0" borderId="75" xfId="0" applyFont="1" applyFill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 applyProtection="1">
      <alignment horizontal="center" vertical="center"/>
      <protection locked="0"/>
    </xf>
    <xf numFmtId="0" fontId="20" fillId="0" borderId="72" xfId="0" applyFont="1" applyFill="1" applyBorder="1" applyAlignment="1" applyProtection="1">
      <alignment horizontal="center" vertical="center"/>
      <protection locked="0"/>
    </xf>
    <xf numFmtId="0" fontId="20" fillId="0" borderId="73" xfId="0" applyFont="1" applyFill="1" applyBorder="1" applyAlignment="1" applyProtection="1">
      <alignment horizontal="center" vertical="center"/>
      <protection locked="0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81" xfId="0" applyFont="1" applyFill="1" applyBorder="1" applyAlignment="1" applyProtection="1">
      <alignment horizontal="center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30" fillId="0" borderId="61" xfId="0" applyFont="1" applyFill="1" applyBorder="1" applyAlignment="1" applyProtection="1">
      <alignment horizontal="center" vertical="center"/>
      <protection locked="0"/>
    </xf>
    <xf numFmtId="177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top"/>
      <protection hidden="1"/>
    </xf>
    <xf numFmtId="0" fontId="12" fillId="0" borderId="9" xfId="0" applyFont="1" applyBorder="1" applyAlignment="1" applyProtection="1">
      <alignment horizontal="distributed" vertical="center" indent="1"/>
      <protection hidden="1"/>
    </xf>
    <xf numFmtId="0" fontId="12" fillId="0" borderId="14" xfId="0" applyFont="1" applyBorder="1" applyAlignment="1" applyProtection="1">
      <alignment horizontal="distributed" vertical="center" indent="1"/>
      <protection hidden="1"/>
    </xf>
    <xf numFmtId="0" fontId="12" fillId="0" borderId="8" xfId="0" applyFont="1" applyBorder="1" applyAlignment="1" applyProtection="1">
      <alignment horizontal="distributed" vertical="center" indent="1"/>
      <protection hidden="1"/>
    </xf>
    <xf numFmtId="0" fontId="12" fillId="0" borderId="28" xfId="0" applyFont="1" applyBorder="1" applyAlignment="1" applyProtection="1">
      <alignment horizontal="distributed" vertical="center" indent="1"/>
      <protection hidden="1"/>
    </xf>
    <xf numFmtId="0" fontId="12" fillId="0" borderId="29" xfId="0" applyFont="1" applyBorder="1" applyAlignment="1" applyProtection="1">
      <alignment horizontal="distributed" vertical="center" indent="1"/>
      <protection hidden="1"/>
    </xf>
    <xf numFmtId="0" fontId="12" fillId="0" borderId="21" xfId="0" applyFont="1" applyBorder="1" applyAlignment="1" applyProtection="1">
      <alignment horizontal="distributed" vertical="center" indent="1"/>
      <protection hidden="1"/>
    </xf>
    <xf numFmtId="0" fontId="12" fillId="0" borderId="44" xfId="0" applyFont="1" applyBorder="1" applyAlignment="1" applyProtection="1">
      <alignment horizontal="distributed" vertical="center" indent="1"/>
      <protection hidden="1"/>
    </xf>
    <xf numFmtId="0" fontId="12" fillId="0" borderId="52" xfId="0" applyFont="1" applyBorder="1" applyAlignment="1" applyProtection="1">
      <alignment horizontal="distributed" vertical="center" indent="1"/>
      <protection hidden="1"/>
    </xf>
    <xf numFmtId="0" fontId="12" fillId="0" borderId="66" xfId="0" applyFont="1" applyBorder="1" applyAlignment="1" applyProtection="1">
      <alignment horizontal="distributed" vertical="center" indent="1"/>
      <protection hidden="1"/>
    </xf>
    <xf numFmtId="0" fontId="1" fillId="0" borderId="103" xfId="0" applyFont="1" applyBorder="1" applyAlignment="1" applyProtection="1">
      <alignment horizontal="center" vertical="center" wrapText="1"/>
      <protection hidden="1"/>
    </xf>
    <xf numFmtId="0" fontId="12" fillId="0" borderId="104" xfId="0" applyFont="1" applyBorder="1" applyAlignment="1" applyProtection="1">
      <alignment horizontal="distributed" vertical="center" indent="1"/>
      <protection hidden="1"/>
    </xf>
    <xf numFmtId="0" fontId="12" fillId="0" borderId="105" xfId="0" applyFont="1" applyBorder="1" applyAlignment="1" applyProtection="1">
      <alignment horizontal="distributed" vertical="center" indent="1"/>
      <protection hidden="1"/>
    </xf>
    <xf numFmtId="0" fontId="10" fillId="0" borderId="106" xfId="0" applyFont="1" applyBorder="1" applyAlignment="1" applyProtection="1">
      <alignment horizontal="center" vertical="center"/>
      <protection hidden="1"/>
    </xf>
    <xf numFmtId="0" fontId="11" fillId="0" borderId="107" xfId="0" applyFont="1" applyBorder="1" applyAlignment="1" applyProtection="1">
      <alignment horizontal="center" vertical="center"/>
      <protection hidden="1"/>
    </xf>
    <xf numFmtId="0" fontId="12" fillId="0" borderId="108" xfId="0" applyFont="1" applyBorder="1" applyAlignment="1" applyProtection="1">
      <alignment horizontal="distributed" vertical="center"/>
      <protection hidden="1"/>
    </xf>
    <xf numFmtId="0" fontId="13" fillId="0" borderId="109" xfId="0" applyFont="1" applyBorder="1" applyAlignment="1" applyProtection="1">
      <alignment horizontal="distributed" vertical="center"/>
      <protection hidden="1"/>
    </xf>
    <xf numFmtId="0" fontId="14" fillId="0" borderId="110" xfId="0" applyFont="1" applyBorder="1" applyAlignment="1" applyProtection="1">
      <alignment horizontal="center" vertical="center"/>
      <protection hidden="1"/>
    </xf>
    <xf numFmtId="0" fontId="10" fillId="0" borderId="111" xfId="0" applyFont="1" applyBorder="1" applyAlignment="1" applyProtection="1">
      <alignment horizontal="center" vertical="center"/>
      <protection hidden="1"/>
    </xf>
    <xf numFmtId="0" fontId="11" fillId="0" borderId="112" xfId="0" applyFont="1" applyBorder="1" applyAlignment="1" applyProtection="1">
      <alignment horizontal="center" vertical="center"/>
      <protection hidden="1"/>
    </xf>
    <xf numFmtId="0" fontId="12" fillId="0" borderId="113" xfId="0" applyFont="1" applyBorder="1" applyAlignment="1" applyProtection="1">
      <alignment horizontal="distributed" vertical="center"/>
      <protection hidden="1"/>
    </xf>
    <xf numFmtId="0" fontId="13" fillId="0" borderId="114" xfId="0" applyFont="1" applyBorder="1" applyAlignment="1" applyProtection="1">
      <alignment horizontal="distributed" vertical="center"/>
      <protection hidden="1"/>
    </xf>
    <xf numFmtId="0" fontId="14" fillId="0" borderId="115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11" fillId="0" borderId="117" xfId="0" applyFont="1" applyBorder="1" applyAlignment="1" applyProtection="1">
      <alignment horizontal="center" vertical="center"/>
      <protection hidden="1"/>
    </xf>
    <xf numFmtId="0" fontId="12" fillId="0" borderId="118" xfId="0" applyFont="1" applyBorder="1" applyAlignment="1" applyProtection="1">
      <alignment horizontal="distributed" vertical="center"/>
      <protection hidden="1"/>
    </xf>
    <xf numFmtId="0" fontId="13" fillId="0" borderId="119" xfId="0" applyFont="1" applyBorder="1" applyAlignment="1" applyProtection="1">
      <alignment horizontal="distributed" vertical="center"/>
      <protection hidden="1"/>
    </xf>
    <xf numFmtId="0" fontId="14" fillId="0" borderId="120" xfId="0" applyFont="1" applyBorder="1" applyAlignment="1" applyProtection="1">
      <alignment horizontal="center" vertical="center"/>
      <protection hidden="1"/>
    </xf>
    <xf numFmtId="0" fontId="14" fillId="0" borderId="121" xfId="0" applyFont="1" applyBorder="1" applyAlignment="1" applyProtection="1">
      <alignment horizontal="center" vertical="center"/>
      <protection hidden="1"/>
    </xf>
    <xf numFmtId="0" fontId="14" fillId="0" borderId="122" xfId="0" applyFont="1" applyBorder="1" applyAlignment="1" applyProtection="1">
      <alignment horizontal="center" vertical="center"/>
      <protection hidden="1"/>
    </xf>
    <xf numFmtId="0" fontId="14" fillId="0" borderId="123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32" xfId="0" applyFont="1" applyFill="1" applyBorder="1" applyAlignment="1" applyProtection="1">
      <alignment vertical="center"/>
      <protection hidden="1"/>
    </xf>
    <xf numFmtId="0" fontId="38" fillId="0" borderId="1" xfId="0" applyFont="1" applyFill="1" applyBorder="1" applyAlignment="1" applyProtection="1">
      <alignment vertical="center"/>
      <protection hidden="1"/>
    </xf>
    <xf numFmtId="0" fontId="38" fillId="0" borderId="62" xfId="0" applyFont="1" applyFill="1" applyBorder="1" applyAlignment="1" applyProtection="1">
      <alignment vertical="center"/>
      <protection hidden="1"/>
    </xf>
    <xf numFmtId="0" fontId="39" fillId="3" borderId="0" xfId="1" applyFont="1" applyFill="1" applyAlignment="1" applyProtection="1">
      <alignment horizontal="center" vertical="center" wrapText="1"/>
      <protection hidden="1"/>
    </xf>
    <xf numFmtId="0" fontId="39" fillId="3" borderId="0" xfId="1" applyFont="1" applyFill="1" applyAlignment="1" applyProtection="1">
      <alignment vertical="center"/>
      <protection hidden="1"/>
    </xf>
    <xf numFmtId="0" fontId="39" fillId="3" borderId="124" xfId="1" applyFont="1" applyFill="1" applyBorder="1" applyAlignment="1" applyProtection="1">
      <alignment vertical="center"/>
      <protection hidden="1"/>
    </xf>
    <xf numFmtId="0" fontId="7" fillId="0" borderId="124" xfId="1" applyBorder="1" applyAlignment="1" applyProtection="1">
      <alignment vertical="center"/>
      <protection hidden="1"/>
    </xf>
    <xf numFmtId="0" fontId="39" fillId="3" borderId="125" xfId="1" applyFont="1" applyFill="1" applyBorder="1" applyAlignment="1" applyProtection="1">
      <alignment vertical="center"/>
      <protection hidden="1"/>
    </xf>
    <xf numFmtId="0" fontId="7" fillId="0" borderId="125" xfId="1" applyBorder="1" applyAlignment="1" applyProtection="1">
      <alignment vertical="center"/>
      <protection hidden="1"/>
    </xf>
    <xf numFmtId="0" fontId="7" fillId="0" borderId="128" xfId="1" applyBorder="1" applyAlignment="1" applyProtection="1">
      <alignment vertical="center"/>
      <protection hidden="1"/>
    </xf>
    <xf numFmtId="0" fontId="7" fillId="0" borderId="129" xfId="1" applyBorder="1" applyAlignment="1" applyProtection="1">
      <alignment vertical="center"/>
      <protection hidden="1"/>
    </xf>
    <xf numFmtId="0" fontId="10" fillId="0" borderId="130" xfId="0" applyFont="1" applyBorder="1" applyAlignment="1" applyProtection="1">
      <alignment horizontal="center" vertical="center"/>
      <protection hidden="1"/>
    </xf>
    <xf numFmtId="0" fontId="10" fillId="0" borderId="131" xfId="0" applyFont="1" applyBorder="1" applyAlignment="1" applyProtection="1">
      <alignment horizontal="center" vertical="center"/>
      <protection hidden="1"/>
    </xf>
    <xf numFmtId="0" fontId="10" fillId="0" borderId="132" xfId="0" applyFont="1" applyBorder="1" applyAlignment="1" applyProtection="1">
      <alignment horizontal="center" vertical="center"/>
      <protection hidden="1"/>
    </xf>
    <xf numFmtId="0" fontId="10" fillId="0" borderId="133" xfId="0" applyFont="1" applyBorder="1" applyAlignment="1" applyProtection="1">
      <alignment horizontal="center" vertical="center"/>
      <protection hidden="1"/>
    </xf>
    <xf numFmtId="0" fontId="11" fillId="0" borderId="134" xfId="0" applyFont="1" applyBorder="1" applyAlignment="1" applyProtection="1">
      <alignment horizontal="center" vertical="center"/>
      <protection hidden="1"/>
    </xf>
    <xf numFmtId="0" fontId="12" fillId="0" borderId="135" xfId="0" applyFont="1" applyBorder="1" applyAlignment="1" applyProtection="1">
      <alignment horizontal="distributed" vertical="center"/>
      <protection hidden="1"/>
    </xf>
    <xf numFmtId="0" fontId="13" fillId="0" borderId="136" xfId="0" applyFont="1" applyBorder="1" applyAlignment="1" applyProtection="1">
      <alignment horizontal="distributed" vertical="center"/>
      <protection hidden="1"/>
    </xf>
    <xf numFmtId="0" fontId="14" fillId="0" borderId="137" xfId="0" applyFont="1" applyBorder="1" applyAlignment="1" applyProtection="1">
      <alignment horizontal="center" vertical="center"/>
      <protection hidden="1"/>
    </xf>
    <xf numFmtId="0" fontId="10" fillId="0" borderId="138" xfId="0" applyFont="1" applyBorder="1" applyAlignment="1" applyProtection="1">
      <alignment horizontal="center" vertical="center"/>
      <protection hidden="1"/>
    </xf>
    <xf numFmtId="0" fontId="14" fillId="0" borderId="139" xfId="0" applyFont="1" applyBorder="1" applyAlignment="1" applyProtection="1">
      <alignment horizontal="center" vertical="center"/>
      <protection hidden="1"/>
    </xf>
    <xf numFmtId="0" fontId="10" fillId="0" borderId="140" xfId="0" applyFont="1" applyBorder="1" applyAlignment="1" applyProtection="1">
      <alignment horizontal="center" vertical="center"/>
      <protection hidden="1"/>
    </xf>
    <xf numFmtId="0" fontId="10" fillId="0" borderId="141" xfId="0" applyFont="1" applyBorder="1" applyAlignment="1" applyProtection="1">
      <alignment horizontal="center" vertical="center"/>
      <protection hidden="1"/>
    </xf>
    <xf numFmtId="0" fontId="11" fillId="0" borderId="142" xfId="0" applyFont="1" applyBorder="1" applyAlignment="1" applyProtection="1">
      <alignment horizontal="center" vertical="center"/>
      <protection hidden="1"/>
    </xf>
    <xf numFmtId="0" fontId="12" fillId="0" borderId="143" xfId="0" applyFont="1" applyBorder="1" applyAlignment="1" applyProtection="1">
      <alignment horizontal="distributed" vertical="center"/>
      <protection hidden="1"/>
    </xf>
    <xf numFmtId="0" fontId="13" fillId="0" borderId="144" xfId="0" applyFont="1" applyBorder="1" applyAlignment="1" applyProtection="1">
      <alignment horizontal="distributed" vertical="center"/>
      <protection hidden="1"/>
    </xf>
    <xf numFmtId="0" fontId="14" fillId="0" borderId="145" xfId="0" applyFont="1" applyBorder="1" applyAlignment="1" applyProtection="1">
      <alignment horizontal="center" vertical="center"/>
      <protection hidden="1"/>
    </xf>
    <xf numFmtId="0" fontId="10" fillId="0" borderId="146" xfId="0" applyFont="1" applyBorder="1" applyAlignment="1" applyProtection="1">
      <alignment horizontal="center" vertical="center"/>
      <protection hidden="1"/>
    </xf>
    <xf numFmtId="0" fontId="14" fillId="0" borderId="147" xfId="0" applyFont="1" applyBorder="1" applyAlignment="1" applyProtection="1">
      <alignment horizontal="center" vertical="center"/>
      <protection hidden="1"/>
    </xf>
    <xf numFmtId="0" fontId="40" fillId="4" borderId="0" xfId="0" applyFont="1" applyFill="1" applyBorder="1" applyAlignment="1" applyProtection="1">
      <alignment horizontal="center" vertical="top" textRotation="255"/>
      <protection hidden="1"/>
    </xf>
    <xf numFmtId="0" fontId="41" fillId="4" borderId="0" xfId="0" applyFont="1" applyFill="1" applyBorder="1" applyAlignment="1" applyProtection="1">
      <alignment horizontal="center" vertical="top" textRotation="255"/>
      <protection hidden="1"/>
    </xf>
    <xf numFmtId="0" fontId="7" fillId="0" borderId="148" xfId="1" applyBorder="1" applyAlignment="1" applyProtection="1">
      <alignment vertical="center"/>
      <protection hidden="1"/>
    </xf>
    <xf numFmtId="0" fontId="7" fillId="0" borderId="149" xfId="1" applyBorder="1" applyAlignment="1" applyProtection="1">
      <alignment vertical="center"/>
      <protection hidden="1"/>
    </xf>
    <xf numFmtId="0" fontId="7" fillId="5" borderId="0" xfId="1" applyFill="1" applyAlignment="1" applyProtection="1">
      <alignment vertical="center"/>
      <protection hidden="1"/>
    </xf>
    <xf numFmtId="0" fontId="7" fillId="5" borderId="0" xfId="1" applyFill="1" applyAlignment="1" applyProtection="1">
      <alignment horizontal="center" vertical="center" wrapText="1"/>
      <protection hidden="1"/>
    </xf>
    <xf numFmtId="0" fontId="39" fillId="6" borderId="0" xfId="1" applyFont="1" applyFill="1" applyAlignment="1" applyProtection="1">
      <alignment horizontal="center" vertical="center" wrapText="1"/>
      <protection hidden="1"/>
    </xf>
    <xf numFmtId="0" fontId="39" fillId="6" borderId="126" xfId="1" applyFont="1" applyFill="1" applyBorder="1" applyAlignment="1" applyProtection="1">
      <alignment horizontal="center" vertical="center"/>
      <protection hidden="1"/>
    </xf>
    <xf numFmtId="0" fontId="39" fillId="6" borderId="127" xfId="1" applyFont="1" applyFill="1" applyBorder="1" applyAlignment="1" applyProtection="1">
      <alignment horizontal="center" vertical="center"/>
      <protection hidden="1"/>
    </xf>
    <xf numFmtId="0" fontId="39" fillId="6" borderId="0" xfId="1" applyFont="1" applyFill="1" applyAlignment="1" applyProtection="1">
      <alignment vertical="center"/>
      <protection hidden="1"/>
    </xf>
    <xf numFmtId="0" fontId="7" fillId="7" borderId="0" xfId="1" applyFill="1" applyAlignment="1" applyProtection="1">
      <alignment horizontal="center" vertical="center" wrapText="1"/>
      <protection hidden="1"/>
    </xf>
    <xf numFmtId="0" fontId="7" fillId="7" borderId="148" xfId="1" applyFill="1" applyBorder="1" applyAlignment="1" applyProtection="1">
      <alignment horizontal="center" vertical="center"/>
      <protection hidden="1"/>
    </xf>
    <xf numFmtId="0" fontId="7" fillId="7" borderId="149" xfId="1" applyFill="1" applyBorder="1" applyAlignment="1" applyProtection="1">
      <alignment horizontal="center" vertical="center"/>
      <protection hidden="1"/>
    </xf>
    <xf numFmtId="0" fontId="7" fillId="7" borderId="0" xfId="1" applyFill="1" applyAlignment="1" applyProtection="1">
      <alignment horizontal="center" vertical="center"/>
      <protection hidden="1"/>
    </xf>
    <xf numFmtId="0" fontId="7" fillId="7" borderId="0" xfId="1" applyFill="1" applyAlignment="1" applyProtection="1">
      <alignment vertical="center"/>
      <protection hidden="1"/>
    </xf>
  </cellXfs>
  <cellStyles count="2">
    <cellStyle name="標準" xfId="0" builtinId="0"/>
    <cellStyle name="標準 2" xfId="1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460000"/>
      <color rgb="FF00FFFF"/>
      <color rgb="FFFF99FF"/>
      <color rgb="FF99FF33"/>
      <color rgb="FF9900CC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showZeros="0" tabSelected="1" zoomScaleNormal="100" workbookViewId="0">
      <selection activeCell="E9" sqref="E9:F10"/>
    </sheetView>
  </sheetViews>
  <sheetFormatPr defaultRowHeight="13.5"/>
  <cols>
    <col min="1" max="1" width="8.625" style="3" customWidth="1"/>
    <col min="2" max="3" width="9.625" style="3" customWidth="1"/>
    <col min="4" max="5" width="12.125" style="3" customWidth="1"/>
    <col min="6" max="6" width="5.625" style="3" customWidth="1"/>
    <col min="7" max="7" width="17.625" style="13" customWidth="1"/>
    <col min="8" max="8" width="6.625" style="3" customWidth="1"/>
    <col min="9" max="9" width="4.375" style="3" customWidth="1"/>
    <col min="10" max="10" width="3.625" style="19" customWidth="1"/>
    <col min="11" max="11" width="7.625" style="19" customWidth="1"/>
    <col min="12" max="17" width="3.625" style="19" customWidth="1"/>
    <col min="18" max="19" width="3.625" style="123" customWidth="1"/>
    <col min="20" max="20" width="9" style="123"/>
    <col min="21" max="16384" width="9" style="3"/>
  </cols>
  <sheetData>
    <row r="1" spans="1:20" ht="24" customHeight="1">
      <c r="A1" s="144" t="s">
        <v>72</v>
      </c>
      <c r="B1" s="144"/>
      <c r="C1" s="144"/>
      <c r="D1" s="144"/>
      <c r="E1" s="144"/>
      <c r="F1" s="144"/>
      <c r="G1" s="144"/>
      <c r="H1" s="1"/>
      <c r="I1" s="1"/>
      <c r="J1" s="19" t="s">
        <v>25</v>
      </c>
      <c r="K1" s="19">
        <v>1</v>
      </c>
    </row>
    <row r="2" spans="1:20" ht="18.75" customHeight="1">
      <c r="A2" s="145" t="s">
        <v>73</v>
      </c>
      <c r="B2" s="145"/>
      <c r="C2" s="145"/>
      <c r="D2" s="145"/>
      <c r="E2" s="145"/>
      <c r="F2" s="145"/>
      <c r="G2" s="145"/>
      <c r="H2" s="1"/>
      <c r="I2" s="1"/>
      <c r="J2" s="19" t="s">
        <v>26</v>
      </c>
      <c r="K2" s="19">
        <v>2</v>
      </c>
    </row>
    <row r="3" spans="1:20" ht="4.5" customHeight="1" thickBot="1">
      <c r="A3" s="4"/>
      <c r="B3" s="4"/>
      <c r="C3" s="4"/>
      <c r="D3" s="5"/>
      <c r="E3" s="5"/>
      <c r="F3" s="1"/>
      <c r="G3" s="2"/>
      <c r="H3" s="1"/>
      <c r="I3" s="1"/>
      <c r="J3" s="19" t="s">
        <v>27</v>
      </c>
      <c r="K3" s="19">
        <v>3</v>
      </c>
    </row>
    <row r="4" spans="1:20" ht="18" customHeight="1" thickBot="1">
      <c r="A4" s="14" t="s">
        <v>1</v>
      </c>
      <c r="B4" s="22"/>
      <c r="C4" s="21" t="s">
        <v>24</v>
      </c>
      <c r="D4" s="23" t="s">
        <v>35</v>
      </c>
      <c r="E4" s="51"/>
      <c r="F4" s="4"/>
      <c r="G4" s="2"/>
      <c r="H4" s="1"/>
      <c r="I4" s="1"/>
      <c r="J4" s="19" t="s">
        <v>28</v>
      </c>
      <c r="K4" s="19">
        <v>4</v>
      </c>
    </row>
    <row r="5" spans="1:20" ht="24" customHeight="1" thickBot="1">
      <c r="A5" s="6" t="s">
        <v>0</v>
      </c>
      <c r="B5" s="226"/>
      <c r="C5" s="134"/>
      <c r="D5" s="135"/>
      <c r="E5" s="135"/>
      <c r="F5" s="136"/>
      <c r="G5" s="2"/>
      <c r="H5" s="1"/>
      <c r="I5" s="1"/>
      <c r="J5" s="19" t="s">
        <v>29</v>
      </c>
      <c r="K5" s="19">
        <v>5</v>
      </c>
    </row>
    <row r="6" spans="1:20" ht="18" customHeight="1">
      <c r="A6" s="6" t="s">
        <v>2</v>
      </c>
      <c r="B6" s="202"/>
      <c r="C6" s="203"/>
      <c r="D6" s="7"/>
      <c r="E6" s="148" t="s">
        <v>20</v>
      </c>
      <c r="F6" s="148"/>
      <c r="G6" s="148"/>
      <c r="H6" s="1"/>
      <c r="I6" s="1"/>
      <c r="J6" s="19" t="s">
        <v>30</v>
      </c>
      <c r="K6" s="19">
        <v>6</v>
      </c>
    </row>
    <row r="7" spans="1:20" ht="18" customHeight="1" thickBot="1">
      <c r="A7" s="6" t="s">
        <v>68</v>
      </c>
      <c r="B7" s="202"/>
      <c r="C7" s="203"/>
      <c r="D7" s="7"/>
      <c r="E7" s="149"/>
      <c r="F7" s="149"/>
      <c r="G7" s="149"/>
      <c r="H7" s="1"/>
      <c r="I7" s="1"/>
      <c r="J7" s="19" t="s">
        <v>31</v>
      </c>
      <c r="K7" s="19">
        <v>7</v>
      </c>
    </row>
    <row r="8" spans="1:20" ht="18" customHeight="1">
      <c r="A8" s="126" t="s">
        <v>69</v>
      </c>
      <c r="B8" s="202"/>
      <c r="C8" s="203"/>
      <c r="D8" s="7"/>
      <c r="E8" s="1"/>
      <c r="F8" s="1"/>
      <c r="G8" s="2"/>
      <c r="H8" s="1"/>
      <c r="I8" s="1"/>
      <c r="J8" s="19" t="s">
        <v>32</v>
      </c>
      <c r="K8" s="19">
        <v>8</v>
      </c>
    </row>
    <row r="9" spans="1:20" ht="18" customHeight="1">
      <c r="A9" s="6" t="s">
        <v>3</v>
      </c>
      <c r="B9" s="202"/>
      <c r="C9" s="203"/>
      <c r="D9" s="7"/>
      <c r="E9" s="128"/>
      <c r="F9" s="128"/>
      <c r="G9" s="121"/>
      <c r="H9" s="1"/>
      <c r="I9" s="1"/>
      <c r="J9" s="19" t="s">
        <v>33</v>
      </c>
    </row>
    <row r="10" spans="1:20" ht="18" customHeight="1">
      <c r="A10" s="6" t="s">
        <v>4</v>
      </c>
      <c r="B10" s="202"/>
      <c r="C10" s="203"/>
      <c r="D10" s="7"/>
      <c r="E10" s="128"/>
      <c r="F10" s="128"/>
      <c r="G10" s="121"/>
      <c r="H10" s="1"/>
      <c r="I10" s="1"/>
      <c r="J10" s="19" t="s">
        <v>34</v>
      </c>
    </row>
    <row r="11" spans="1:20" ht="18" customHeight="1" thickBot="1">
      <c r="A11" s="8" t="s">
        <v>5</v>
      </c>
      <c r="B11" s="204"/>
      <c r="C11" s="205"/>
      <c r="D11" s="7"/>
      <c r="E11" s="1"/>
      <c r="F11" s="1"/>
      <c r="G11" s="2"/>
      <c r="H11" s="1"/>
      <c r="I11" s="1"/>
    </row>
    <row r="12" spans="1:20" ht="6" customHeight="1" thickBot="1">
      <c r="A12" s="63"/>
      <c r="B12" s="5"/>
      <c r="C12" s="5"/>
      <c r="D12" s="5"/>
      <c r="E12" s="5"/>
      <c r="F12" s="5"/>
      <c r="G12" s="63"/>
      <c r="H12" s="5"/>
      <c r="I12" s="5"/>
    </row>
    <row r="13" spans="1:20">
      <c r="A13" s="137" t="s">
        <v>6</v>
      </c>
      <c r="B13" s="130" t="s">
        <v>7</v>
      </c>
      <c r="C13" s="130"/>
      <c r="D13" s="130" t="s">
        <v>10</v>
      </c>
      <c r="E13" s="130"/>
      <c r="F13" s="139" t="s">
        <v>13</v>
      </c>
      <c r="G13" s="139" t="s">
        <v>15</v>
      </c>
      <c r="H13" s="146" t="s">
        <v>14</v>
      </c>
      <c r="I13" s="127"/>
    </row>
    <row r="14" spans="1:20" ht="14.25" thickBot="1">
      <c r="A14" s="138"/>
      <c r="B14" s="72" t="s">
        <v>8</v>
      </c>
      <c r="C14" s="73" t="s">
        <v>9</v>
      </c>
      <c r="D14" s="72" t="s">
        <v>11</v>
      </c>
      <c r="E14" s="73" t="s">
        <v>12</v>
      </c>
      <c r="F14" s="140"/>
      <c r="G14" s="140"/>
      <c r="H14" s="147"/>
      <c r="I14" s="127"/>
    </row>
    <row r="15" spans="1:20" s="9" customFormat="1" ht="18.75" customHeight="1">
      <c r="A15" s="68" t="s">
        <v>21</v>
      </c>
      <c r="B15" s="74"/>
      <c r="C15" s="74"/>
      <c r="D15" s="74"/>
      <c r="E15" s="74"/>
      <c r="F15" s="74"/>
      <c r="G15" s="74"/>
      <c r="H15" s="75"/>
      <c r="I15" s="25"/>
      <c r="J15" s="125"/>
      <c r="K15" s="125"/>
      <c r="L15" s="125"/>
      <c r="M15" s="125"/>
      <c r="N15" s="125"/>
      <c r="O15" s="125"/>
      <c r="P15" s="125"/>
      <c r="Q15" s="125"/>
      <c r="R15" s="124"/>
      <c r="S15" s="124"/>
      <c r="T15" s="124"/>
    </row>
    <row r="16" spans="1:20" ht="18.75" customHeight="1">
      <c r="A16" s="110">
        <v>1</v>
      </c>
      <c r="B16" s="216"/>
      <c r="C16" s="217"/>
      <c r="D16" s="88" t="str">
        <f>PHONETIC(B16)</f>
        <v/>
      </c>
      <c r="E16" s="89" t="str">
        <f t="shared" ref="E16:E22" si="0">PHONETIC(C16)</f>
        <v/>
      </c>
      <c r="F16" s="90"/>
      <c r="G16" s="91"/>
      <c r="H16" s="103" t="str">
        <f ca="1">IF(G16="","",INT(YEARFRAC(G16,TODAY(),1)))</f>
        <v/>
      </c>
      <c r="I16" s="26"/>
      <c r="K16" s="19" t="str">
        <f>IF(B16&amp;C16="","",B16&amp;C16)</f>
        <v/>
      </c>
      <c r="L16" s="19" t="str">
        <f t="shared" ref="L16:M24" si="1">IF(D16="","",D16)</f>
        <v/>
      </c>
      <c r="M16" s="19" t="str">
        <f t="shared" si="1"/>
        <v/>
      </c>
      <c r="N16" s="19" t="str">
        <f>IF(F16="","",F16)</f>
        <v/>
      </c>
      <c r="O16" s="20" t="str">
        <f>IF(G16="","",G16)</f>
        <v/>
      </c>
      <c r="P16" s="20" t="str">
        <f t="shared" ref="P16:P22" si="2">IF(I16="","",I16)</f>
        <v/>
      </c>
    </row>
    <row r="17" spans="1:20" ht="18.75" customHeight="1">
      <c r="A17" s="111">
        <v>2</v>
      </c>
      <c r="B17" s="224"/>
      <c r="C17" s="225"/>
      <c r="D17" s="104" t="str">
        <f t="shared" ref="D17:D22" si="3">PHONETIC(B17)</f>
        <v/>
      </c>
      <c r="E17" s="105" t="str">
        <f t="shared" si="0"/>
        <v/>
      </c>
      <c r="F17" s="106"/>
      <c r="G17" s="107"/>
      <c r="H17" s="108" t="str">
        <f t="shared" ref="H17:H22" ca="1" si="4">IF(G17="","",INT(YEARFRAC(G17,TODAY(),1)))</f>
        <v/>
      </c>
      <c r="I17" s="26"/>
      <c r="K17" s="19" t="str">
        <f t="shared" ref="K17:K22" si="5">IF(B17&amp;C17="","",B17&amp;C17)</f>
        <v/>
      </c>
      <c r="L17" s="19" t="str">
        <f t="shared" si="1"/>
        <v/>
      </c>
      <c r="M17" s="19" t="str">
        <f t="shared" si="1"/>
        <v/>
      </c>
      <c r="N17" s="19" t="str">
        <f t="shared" ref="N17:N22" si="6">IF(F17="","",F17)</f>
        <v/>
      </c>
      <c r="O17" s="20" t="str">
        <f t="shared" ref="O17:O22" si="7">IF(G17="","",G17)</f>
        <v/>
      </c>
      <c r="P17" s="20" t="str">
        <f t="shared" si="2"/>
        <v/>
      </c>
    </row>
    <row r="18" spans="1:20" ht="18.75" customHeight="1">
      <c r="A18" s="111">
        <v>3</v>
      </c>
      <c r="B18" s="224"/>
      <c r="C18" s="225"/>
      <c r="D18" s="104" t="str">
        <f t="shared" si="3"/>
        <v/>
      </c>
      <c r="E18" s="105" t="str">
        <f t="shared" si="0"/>
        <v/>
      </c>
      <c r="F18" s="106"/>
      <c r="G18" s="107"/>
      <c r="H18" s="108" t="str">
        <f t="shared" ca="1" si="4"/>
        <v/>
      </c>
      <c r="I18" s="26"/>
      <c r="K18" s="19" t="str">
        <f t="shared" si="5"/>
        <v/>
      </c>
      <c r="L18" s="19" t="str">
        <f t="shared" si="1"/>
        <v/>
      </c>
      <c r="M18" s="19" t="str">
        <f t="shared" si="1"/>
        <v/>
      </c>
      <c r="N18" s="19" t="str">
        <f t="shared" si="6"/>
        <v/>
      </c>
      <c r="O18" s="20" t="str">
        <f t="shared" si="7"/>
        <v/>
      </c>
      <c r="P18" s="20" t="str">
        <f t="shared" si="2"/>
        <v/>
      </c>
    </row>
    <row r="19" spans="1:20" ht="18.75" customHeight="1">
      <c r="A19" s="111">
        <v>4</v>
      </c>
      <c r="B19" s="224"/>
      <c r="C19" s="225"/>
      <c r="D19" s="104" t="str">
        <f t="shared" si="3"/>
        <v/>
      </c>
      <c r="E19" s="105" t="str">
        <f t="shared" si="0"/>
        <v/>
      </c>
      <c r="F19" s="106"/>
      <c r="G19" s="107"/>
      <c r="H19" s="108" t="str">
        <f t="shared" ca="1" si="4"/>
        <v/>
      </c>
      <c r="I19" s="26"/>
      <c r="K19" s="19" t="str">
        <f t="shared" si="5"/>
        <v/>
      </c>
      <c r="L19" s="19" t="str">
        <f t="shared" si="1"/>
        <v/>
      </c>
      <c r="M19" s="19" t="str">
        <f t="shared" si="1"/>
        <v/>
      </c>
      <c r="N19" s="19" t="str">
        <f t="shared" si="6"/>
        <v/>
      </c>
      <c r="O19" s="20" t="str">
        <f t="shared" si="7"/>
        <v/>
      </c>
      <c r="P19" s="20" t="str">
        <f t="shared" si="2"/>
        <v/>
      </c>
    </row>
    <row r="20" spans="1:20" ht="18.75" customHeight="1">
      <c r="A20" s="111">
        <v>5</v>
      </c>
      <c r="B20" s="224"/>
      <c r="C20" s="225"/>
      <c r="D20" s="104" t="str">
        <f t="shared" si="3"/>
        <v/>
      </c>
      <c r="E20" s="105" t="str">
        <f t="shared" si="0"/>
        <v/>
      </c>
      <c r="F20" s="106"/>
      <c r="G20" s="107"/>
      <c r="H20" s="108" t="str">
        <f t="shared" ca="1" si="4"/>
        <v/>
      </c>
      <c r="I20" s="26"/>
      <c r="K20" s="19" t="str">
        <f t="shared" si="5"/>
        <v/>
      </c>
      <c r="L20" s="19" t="str">
        <f t="shared" si="1"/>
        <v/>
      </c>
      <c r="M20" s="19" t="str">
        <f t="shared" si="1"/>
        <v/>
      </c>
      <c r="N20" s="19" t="str">
        <f t="shared" si="6"/>
        <v/>
      </c>
      <c r="O20" s="20" t="str">
        <f t="shared" si="7"/>
        <v/>
      </c>
      <c r="P20" s="20" t="str">
        <f t="shared" si="2"/>
        <v/>
      </c>
    </row>
    <row r="21" spans="1:20" ht="18.75" customHeight="1">
      <c r="A21" s="111">
        <v>6</v>
      </c>
      <c r="B21" s="224"/>
      <c r="C21" s="225"/>
      <c r="D21" s="104" t="str">
        <f t="shared" si="3"/>
        <v/>
      </c>
      <c r="E21" s="105" t="str">
        <f t="shared" si="0"/>
        <v/>
      </c>
      <c r="F21" s="106"/>
      <c r="G21" s="107"/>
      <c r="H21" s="108" t="str">
        <f t="shared" ca="1" si="4"/>
        <v/>
      </c>
      <c r="I21" s="26"/>
      <c r="K21" s="19" t="str">
        <f t="shared" si="5"/>
        <v/>
      </c>
      <c r="L21" s="19" t="str">
        <f t="shared" si="1"/>
        <v/>
      </c>
      <c r="M21" s="19" t="str">
        <f t="shared" si="1"/>
        <v/>
      </c>
      <c r="N21" s="19" t="str">
        <f t="shared" si="6"/>
        <v/>
      </c>
      <c r="O21" s="20" t="str">
        <f t="shared" si="7"/>
        <v/>
      </c>
      <c r="P21" s="20" t="str">
        <f t="shared" si="2"/>
        <v/>
      </c>
    </row>
    <row r="22" spans="1:20" ht="18.75" customHeight="1">
      <c r="A22" s="111">
        <v>7</v>
      </c>
      <c r="B22" s="224"/>
      <c r="C22" s="225"/>
      <c r="D22" s="104" t="str">
        <f t="shared" si="3"/>
        <v/>
      </c>
      <c r="E22" s="105" t="str">
        <f t="shared" si="0"/>
        <v/>
      </c>
      <c r="F22" s="106"/>
      <c r="G22" s="107"/>
      <c r="H22" s="108" t="str">
        <f t="shared" ca="1" si="4"/>
        <v/>
      </c>
      <c r="I22" s="26"/>
      <c r="K22" s="19" t="str">
        <f t="shared" si="5"/>
        <v/>
      </c>
      <c r="L22" s="19" t="str">
        <f t="shared" si="1"/>
        <v/>
      </c>
      <c r="M22" s="19" t="str">
        <f t="shared" si="1"/>
        <v/>
      </c>
      <c r="N22" s="19" t="str">
        <f t="shared" si="6"/>
        <v/>
      </c>
      <c r="O22" s="20" t="str">
        <f t="shared" si="7"/>
        <v/>
      </c>
      <c r="P22" s="20" t="str">
        <f t="shared" si="2"/>
        <v/>
      </c>
    </row>
    <row r="23" spans="1:20" ht="18.75" customHeight="1">
      <c r="A23" s="111">
        <v>8</v>
      </c>
      <c r="B23" s="224"/>
      <c r="C23" s="225"/>
      <c r="D23" s="104" t="str">
        <f>PHONETIC(B23)</f>
        <v/>
      </c>
      <c r="E23" s="105" t="str">
        <f>PHONETIC(C23)</f>
        <v/>
      </c>
      <c r="F23" s="106"/>
      <c r="G23" s="107"/>
      <c r="H23" s="108" t="str">
        <f ca="1">IF(G23="","",INT(YEARFRAC(G23,TODAY(),1)))</f>
        <v/>
      </c>
      <c r="I23" s="26"/>
      <c r="K23" s="19" t="str">
        <f>IF(B23&amp;C23="","",B23&amp;C23)</f>
        <v/>
      </c>
      <c r="L23" s="19" t="str">
        <f t="shared" si="1"/>
        <v/>
      </c>
      <c r="M23" s="19" t="str">
        <f t="shared" si="1"/>
        <v/>
      </c>
      <c r="N23" s="19" t="str">
        <f>IF(F23="","",F23)</f>
        <v/>
      </c>
      <c r="O23" s="20" t="str">
        <f>IF(G23="","",G23)</f>
        <v/>
      </c>
      <c r="P23" s="20" t="str">
        <f>IF(I23="","",I23)</f>
        <v/>
      </c>
    </row>
    <row r="24" spans="1:20" ht="18.75" customHeight="1" thickBot="1">
      <c r="A24" s="113">
        <v>9</v>
      </c>
      <c r="B24" s="218"/>
      <c r="C24" s="219"/>
      <c r="D24" s="114" t="str">
        <f>PHONETIC(B24)</f>
        <v/>
      </c>
      <c r="E24" s="115" t="str">
        <f>PHONETIC(C24)</f>
        <v/>
      </c>
      <c r="F24" s="116"/>
      <c r="G24" s="117"/>
      <c r="H24" s="118" t="str">
        <f ca="1">IF(G24="","",INT(YEARFRAC(G24,TODAY(),1)))</f>
        <v/>
      </c>
      <c r="I24" s="26"/>
      <c r="K24" s="19" t="str">
        <f>IF(B24&amp;C24="","",B24&amp;C24)</f>
        <v/>
      </c>
      <c r="L24" s="19" t="str">
        <f t="shared" si="1"/>
        <v/>
      </c>
      <c r="M24" s="19" t="str">
        <f t="shared" si="1"/>
        <v/>
      </c>
      <c r="N24" s="19" t="str">
        <f>IF(F24="","",F24)</f>
        <v/>
      </c>
      <c r="O24" s="20" t="str">
        <f>IF(G24="","",G24)</f>
        <v/>
      </c>
      <c r="P24" s="20" t="str">
        <f>IF(I24="","",I24)</f>
        <v/>
      </c>
    </row>
    <row r="25" spans="1:20" s="9" customFormat="1" ht="18.75" customHeight="1">
      <c r="A25" s="68" t="s">
        <v>37</v>
      </c>
      <c r="B25" s="69"/>
      <c r="C25" s="69"/>
      <c r="D25" s="69"/>
      <c r="E25" s="69"/>
      <c r="F25" s="70"/>
      <c r="G25" s="70"/>
      <c r="H25" s="71"/>
      <c r="I25" s="26"/>
      <c r="J25" s="125"/>
      <c r="K25" s="125"/>
      <c r="L25" s="125"/>
      <c r="M25" s="125"/>
      <c r="N25" s="125"/>
      <c r="O25" s="125"/>
      <c r="P25" s="125"/>
      <c r="Q25" s="125"/>
      <c r="R25" s="124"/>
      <c r="S25" s="124"/>
      <c r="T25" s="124"/>
    </row>
    <row r="26" spans="1:20" ht="18.75" customHeight="1">
      <c r="A26" s="110">
        <v>1</v>
      </c>
      <c r="B26" s="216"/>
      <c r="C26" s="217"/>
      <c r="D26" s="88" t="str">
        <f t="shared" ref="D26:E30" si="8">PHONETIC(B26)</f>
        <v/>
      </c>
      <c r="E26" s="89" t="str">
        <f t="shared" si="8"/>
        <v/>
      </c>
      <c r="F26" s="90" t="str">
        <f>IF(AND(B26="",C26=""),"",IFERROR(VLOOKUP(B26&amp;C26,$K$16:$O$24,4,FALSE),""))</f>
        <v/>
      </c>
      <c r="G26" s="91" t="str">
        <f>IF(AND(B26="",C26=""),"",IFERROR(VLOOKUP(B26&amp;C26,$K$16:$O$24,5,FALSE),""))</f>
        <v/>
      </c>
      <c r="H26" s="103" t="str">
        <f ca="1">IF(G26="","",INT(YEARFRAC(G26,TODAY(),1)))</f>
        <v/>
      </c>
      <c r="I26" s="26"/>
    </row>
    <row r="27" spans="1:20" ht="18.75" customHeight="1">
      <c r="A27" s="111">
        <v>2</v>
      </c>
      <c r="B27" s="224"/>
      <c r="C27" s="225"/>
      <c r="D27" s="104" t="str">
        <f t="shared" si="8"/>
        <v/>
      </c>
      <c r="E27" s="105" t="str">
        <f t="shared" si="8"/>
        <v/>
      </c>
      <c r="F27" s="106" t="str">
        <f t="shared" ref="F27:F30" si="9">IF(AND(B27="",C27=""),"",IFERROR(VLOOKUP(B27&amp;C27,$K$16:$O$24,4,FALSE),""))</f>
        <v/>
      </c>
      <c r="G27" s="107" t="str">
        <f t="shared" ref="G27:G30" si="10">IF(AND(B27="",C27=""),"",IFERROR(VLOOKUP(B27&amp;C27,$K$16:$O$24,5,FALSE),""))</f>
        <v/>
      </c>
      <c r="H27" s="108" t="str">
        <f ca="1">IF(G27="","",INT(YEARFRAC(G27,TODAY(),1)))</f>
        <v/>
      </c>
      <c r="I27" s="26"/>
    </row>
    <row r="28" spans="1:20" ht="18.75" customHeight="1">
      <c r="A28" s="111">
        <v>3</v>
      </c>
      <c r="B28" s="224"/>
      <c r="C28" s="225"/>
      <c r="D28" s="104" t="str">
        <f t="shared" si="8"/>
        <v/>
      </c>
      <c r="E28" s="105" t="str">
        <f t="shared" si="8"/>
        <v/>
      </c>
      <c r="F28" s="106" t="str">
        <f t="shared" si="9"/>
        <v/>
      </c>
      <c r="G28" s="107" t="str">
        <f t="shared" si="10"/>
        <v/>
      </c>
      <c r="H28" s="108" t="str">
        <f ca="1">IF(G28="","",INT(YEARFRAC(G28,TODAY(),1)))</f>
        <v/>
      </c>
      <c r="I28" s="26"/>
    </row>
    <row r="29" spans="1:20" ht="18.75" customHeight="1">
      <c r="A29" s="111">
        <v>4</v>
      </c>
      <c r="B29" s="224"/>
      <c r="C29" s="225"/>
      <c r="D29" s="104" t="str">
        <f t="shared" si="8"/>
        <v/>
      </c>
      <c r="E29" s="105" t="str">
        <f t="shared" si="8"/>
        <v/>
      </c>
      <c r="F29" s="106" t="str">
        <f t="shared" si="9"/>
        <v/>
      </c>
      <c r="G29" s="107" t="str">
        <f t="shared" si="10"/>
        <v/>
      </c>
      <c r="H29" s="108" t="str">
        <f ca="1">IF(G29="","",INT(YEARFRAC(G29,TODAY(),1)))</f>
        <v/>
      </c>
      <c r="I29" s="26"/>
    </row>
    <row r="30" spans="1:20" ht="18.75" customHeight="1" thickBot="1">
      <c r="A30" s="112">
        <v>5</v>
      </c>
      <c r="B30" s="220"/>
      <c r="C30" s="221"/>
      <c r="D30" s="93" t="str">
        <f t="shared" si="8"/>
        <v/>
      </c>
      <c r="E30" s="94" t="str">
        <f t="shared" si="8"/>
        <v/>
      </c>
      <c r="F30" s="95" t="str">
        <f t="shared" si="9"/>
        <v/>
      </c>
      <c r="G30" s="96" t="str">
        <f t="shared" si="10"/>
        <v/>
      </c>
      <c r="H30" s="109" t="str">
        <f ca="1">IF(G30="","",INT(YEARFRAC(G30,TODAY(),1)))</f>
        <v/>
      </c>
      <c r="I30" s="26"/>
    </row>
    <row r="31" spans="1:20" s="9" customFormat="1" ht="18.75" customHeight="1">
      <c r="A31" s="64" t="s">
        <v>36</v>
      </c>
      <c r="B31" s="65"/>
      <c r="C31" s="65"/>
      <c r="D31" s="65"/>
      <c r="E31" s="65"/>
      <c r="F31" s="66"/>
      <c r="G31" s="66"/>
      <c r="H31" s="67"/>
      <c r="I31" s="26"/>
      <c r="J31" s="125"/>
      <c r="K31" s="125"/>
      <c r="L31" s="125"/>
      <c r="M31" s="125"/>
      <c r="N31" s="125"/>
      <c r="O31" s="125"/>
      <c r="P31" s="125"/>
      <c r="Q31" s="125"/>
      <c r="R31" s="124"/>
      <c r="S31" s="124"/>
      <c r="T31" s="124"/>
    </row>
    <row r="32" spans="1:20" ht="18.75" customHeight="1">
      <c r="A32" s="129">
        <v>1</v>
      </c>
      <c r="B32" s="216"/>
      <c r="C32" s="217"/>
      <c r="D32" s="88" t="str">
        <f>PHONETIC(B32)</f>
        <v/>
      </c>
      <c r="E32" s="89" t="str">
        <f>PHONETIC(C32)</f>
        <v/>
      </c>
      <c r="F32" s="90" t="str">
        <f t="shared" ref="F32:F41" si="11">IF(AND(B32="",C32=""),"",IFERROR(VLOOKUP(B32&amp;C32,$K$16:$O$24,4,FALSE),""))</f>
        <v/>
      </c>
      <c r="G32" s="91" t="str">
        <f t="shared" ref="G32:G41" si="12">IF(AND(B32="",C32=""),"",IFERROR(VLOOKUP(B32&amp;C32,$K$16:$O$24,5,FALSE),""))</f>
        <v/>
      </c>
      <c r="H32" s="92" t="str">
        <f ca="1">IF(G32="","",INT(YEARFRAC(G32,TODAY(),1)))</f>
        <v/>
      </c>
      <c r="I32" s="26"/>
    </row>
    <row r="33" spans="1:9" ht="18.75" customHeight="1">
      <c r="A33" s="129"/>
      <c r="B33" s="218"/>
      <c r="C33" s="219"/>
      <c r="D33" s="98" t="str">
        <f>PHONETIC(B33)</f>
        <v/>
      </c>
      <c r="E33" s="99" t="str">
        <f>PHONETIC(C33)</f>
        <v/>
      </c>
      <c r="F33" s="100" t="str">
        <f t="shared" si="11"/>
        <v/>
      </c>
      <c r="G33" s="101" t="str">
        <f t="shared" si="12"/>
        <v/>
      </c>
      <c r="H33" s="102" t="str">
        <f ca="1">IF(G33="","",INT(YEARFRAC(G33,TODAY(),1)))</f>
        <v/>
      </c>
      <c r="I33" s="26"/>
    </row>
    <row r="34" spans="1:9" ht="18.75" customHeight="1">
      <c r="A34" s="129">
        <v>2</v>
      </c>
      <c r="B34" s="216"/>
      <c r="C34" s="217"/>
      <c r="D34" s="88" t="str">
        <f t="shared" ref="D34:D39" si="13">PHONETIC(B34)</f>
        <v/>
      </c>
      <c r="E34" s="89" t="str">
        <f t="shared" ref="E34:E39" si="14">PHONETIC(C34)</f>
        <v/>
      </c>
      <c r="F34" s="90" t="str">
        <f t="shared" si="11"/>
        <v/>
      </c>
      <c r="G34" s="91" t="str">
        <f t="shared" si="12"/>
        <v/>
      </c>
      <c r="H34" s="92" t="str">
        <f t="shared" ref="H34:H39" ca="1" si="15">IF(G34="","",INT(YEARFRAC(G34,TODAY(),1)))</f>
        <v/>
      </c>
      <c r="I34" s="26"/>
    </row>
    <row r="35" spans="1:9" ht="18.75" customHeight="1">
      <c r="A35" s="129"/>
      <c r="B35" s="218"/>
      <c r="C35" s="219"/>
      <c r="D35" s="98" t="str">
        <f t="shared" si="13"/>
        <v/>
      </c>
      <c r="E35" s="99" t="str">
        <f t="shared" si="14"/>
        <v/>
      </c>
      <c r="F35" s="100" t="str">
        <f t="shared" si="11"/>
        <v/>
      </c>
      <c r="G35" s="101" t="str">
        <f t="shared" si="12"/>
        <v/>
      </c>
      <c r="H35" s="102" t="str">
        <f t="shared" ca="1" si="15"/>
        <v/>
      </c>
      <c r="I35" s="26"/>
    </row>
    <row r="36" spans="1:9" ht="18.75" customHeight="1">
      <c r="A36" s="129">
        <v>3</v>
      </c>
      <c r="B36" s="216"/>
      <c r="C36" s="217"/>
      <c r="D36" s="88" t="str">
        <f t="shared" si="13"/>
        <v/>
      </c>
      <c r="E36" s="89" t="str">
        <f t="shared" si="14"/>
        <v/>
      </c>
      <c r="F36" s="90" t="str">
        <f t="shared" si="11"/>
        <v/>
      </c>
      <c r="G36" s="91" t="str">
        <f t="shared" si="12"/>
        <v/>
      </c>
      <c r="H36" s="92" t="str">
        <f t="shared" ca="1" si="15"/>
        <v/>
      </c>
      <c r="I36" s="26"/>
    </row>
    <row r="37" spans="1:9" ht="18.75" customHeight="1">
      <c r="A37" s="129"/>
      <c r="B37" s="218"/>
      <c r="C37" s="219"/>
      <c r="D37" s="98" t="str">
        <f t="shared" si="13"/>
        <v/>
      </c>
      <c r="E37" s="99" t="str">
        <f t="shared" si="14"/>
        <v/>
      </c>
      <c r="F37" s="100" t="str">
        <f t="shared" si="11"/>
        <v/>
      </c>
      <c r="G37" s="101" t="str">
        <f t="shared" si="12"/>
        <v/>
      </c>
      <c r="H37" s="102" t="str">
        <f t="shared" ca="1" si="15"/>
        <v/>
      </c>
      <c r="I37" s="26"/>
    </row>
    <row r="38" spans="1:9" ht="18.75" customHeight="1">
      <c r="A38" s="129">
        <v>4</v>
      </c>
      <c r="B38" s="216"/>
      <c r="C38" s="217"/>
      <c r="D38" s="88" t="str">
        <f t="shared" si="13"/>
        <v/>
      </c>
      <c r="E38" s="89" t="str">
        <f t="shared" si="14"/>
        <v/>
      </c>
      <c r="F38" s="90" t="str">
        <f t="shared" si="11"/>
        <v/>
      </c>
      <c r="G38" s="91" t="str">
        <f t="shared" si="12"/>
        <v/>
      </c>
      <c r="H38" s="92" t="str">
        <f t="shared" ca="1" si="15"/>
        <v/>
      </c>
      <c r="I38" s="26"/>
    </row>
    <row r="39" spans="1:9" ht="18.75" customHeight="1">
      <c r="A39" s="129"/>
      <c r="B39" s="218"/>
      <c r="C39" s="219"/>
      <c r="D39" s="98" t="str">
        <f t="shared" si="13"/>
        <v/>
      </c>
      <c r="E39" s="99" t="str">
        <f t="shared" si="14"/>
        <v/>
      </c>
      <c r="F39" s="100" t="str">
        <f t="shared" si="11"/>
        <v/>
      </c>
      <c r="G39" s="101" t="str">
        <f t="shared" si="12"/>
        <v/>
      </c>
      <c r="H39" s="102" t="str">
        <f t="shared" ca="1" si="15"/>
        <v/>
      </c>
      <c r="I39" s="26"/>
    </row>
    <row r="40" spans="1:9" ht="18.75" customHeight="1">
      <c r="A40" s="129">
        <v>5</v>
      </c>
      <c r="B40" s="216"/>
      <c r="C40" s="217"/>
      <c r="D40" s="88" t="str">
        <f>PHONETIC(B40)</f>
        <v/>
      </c>
      <c r="E40" s="89" t="str">
        <f>PHONETIC(C40)</f>
        <v/>
      </c>
      <c r="F40" s="90" t="str">
        <f t="shared" si="11"/>
        <v/>
      </c>
      <c r="G40" s="91" t="str">
        <f t="shared" si="12"/>
        <v/>
      </c>
      <c r="H40" s="92" t="str">
        <f ca="1">IF(G40="","",INT(YEARFRAC(G40,TODAY(),1)))</f>
        <v/>
      </c>
      <c r="I40" s="26"/>
    </row>
    <row r="41" spans="1:9" ht="18.75" customHeight="1" thickBot="1">
      <c r="A41" s="142"/>
      <c r="B41" s="220"/>
      <c r="C41" s="221"/>
      <c r="D41" s="93" t="str">
        <f>PHONETIC(B41)</f>
        <v/>
      </c>
      <c r="E41" s="94" t="str">
        <f>PHONETIC(C41)</f>
        <v/>
      </c>
      <c r="F41" s="95"/>
      <c r="G41" s="96"/>
      <c r="H41" s="97" t="str">
        <f ca="1">IF(G41="","",INT(YEARFRAC(G41,TODAY(),1)))</f>
        <v/>
      </c>
      <c r="I41" s="26"/>
    </row>
    <row r="42" spans="1:9" ht="18.75" customHeight="1" thickBot="1">
      <c r="A42" s="81" t="s">
        <v>44</v>
      </c>
      <c r="B42" s="76"/>
      <c r="C42" s="76"/>
      <c r="D42" s="77"/>
      <c r="E42" s="77"/>
      <c r="F42" s="78"/>
      <c r="G42" s="79"/>
      <c r="H42" s="80"/>
      <c r="I42" s="227"/>
    </row>
    <row r="43" spans="1:9" ht="18.75" customHeight="1" thickBot="1">
      <c r="A43" s="82"/>
      <c r="B43" s="222"/>
      <c r="C43" s="223"/>
      <c r="D43" s="83" t="str">
        <f>PHONETIC(B43)</f>
        <v/>
      </c>
      <c r="E43" s="84" t="str">
        <f>PHONETIC(C43)</f>
        <v/>
      </c>
      <c r="F43" s="85"/>
      <c r="G43" s="86"/>
      <c r="H43" s="87" t="str">
        <f ca="1">IF(G43="","",INT(YEARFRAC(G43,TODAY(),1)))</f>
        <v/>
      </c>
      <c r="I43" s="227"/>
    </row>
    <row r="44" spans="1:9" ht="17.25" customHeight="1">
      <c r="A44" s="1" t="s">
        <v>16</v>
      </c>
      <c r="B44" s="1"/>
      <c r="C44" s="1"/>
      <c r="D44" s="1"/>
      <c r="E44" s="1"/>
      <c r="F44" s="1"/>
      <c r="G44" s="2"/>
      <c r="H44" s="1"/>
      <c r="I44" s="1"/>
    </row>
    <row r="45" spans="1:9" ht="5.25" customHeight="1">
      <c r="A45" s="1"/>
      <c r="B45" s="1"/>
      <c r="C45" s="1"/>
      <c r="D45" s="1"/>
      <c r="E45" s="1"/>
      <c r="F45" s="1"/>
      <c r="G45" s="2"/>
      <c r="H45" s="1"/>
      <c r="I45" s="1"/>
    </row>
    <row r="46" spans="1:9" ht="20.25" customHeight="1">
      <c r="A46" s="1"/>
      <c r="B46" s="143">
        <f ca="1">TODAY()</f>
        <v>43713</v>
      </c>
      <c r="C46" s="143"/>
      <c r="D46" s="10"/>
      <c r="E46" s="1"/>
      <c r="F46" s="1"/>
      <c r="G46" s="2"/>
      <c r="H46" s="1"/>
      <c r="I46" s="1"/>
    </row>
    <row r="47" spans="1:9" ht="5.25" customHeight="1">
      <c r="A47" s="1"/>
      <c r="B47" s="24"/>
      <c r="C47" s="24"/>
      <c r="D47" s="24"/>
      <c r="E47" s="24"/>
      <c r="F47" s="24"/>
      <c r="G47" s="24"/>
      <c r="H47" s="24"/>
      <c r="I47" s="1"/>
    </row>
    <row r="48" spans="1:9" ht="18.75" customHeight="1">
      <c r="A48" s="1"/>
      <c r="B48" s="141">
        <f>B5</f>
        <v>0</v>
      </c>
      <c r="C48" s="141"/>
      <c r="D48" s="141"/>
      <c r="E48" s="11" t="s">
        <v>17</v>
      </c>
      <c r="F48" s="206"/>
      <c r="G48" s="206"/>
      <c r="H48" s="206"/>
      <c r="I48" s="12" t="s">
        <v>18</v>
      </c>
    </row>
    <row r="49" spans="1:9" ht="5.25" customHeight="1" thickBot="1">
      <c r="A49" s="1"/>
      <c r="B49" s="1"/>
      <c r="C49" s="1"/>
      <c r="D49" s="1"/>
      <c r="E49" s="1"/>
      <c r="F49" s="1"/>
      <c r="G49" s="2"/>
      <c r="H49" s="1"/>
      <c r="I49" s="1"/>
    </row>
    <row r="50" spans="1:9" ht="13.5" customHeight="1">
      <c r="A50" s="131" t="s">
        <v>19</v>
      </c>
      <c r="B50" s="207"/>
      <c r="C50" s="208"/>
      <c r="D50" s="208"/>
      <c r="E50" s="208"/>
      <c r="F50" s="208"/>
      <c r="G50" s="208"/>
      <c r="H50" s="209"/>
      <c r="I50" s="228"/>
    </row>
    <row r="51" spans="1:9" ht="13.5" customHeight="1">
      <c r="A51" s="132"/>
      <c r="B51" s="210"/>
      <c r="C51" s="211"/>
      <c r="D51" s="211"/>
      <c r="E51" s="211"/>
      <c r="F51" s="211"/>
      <c r="G51" s="211"/>
      <c r="H51" s="212"/>
      <c r="I51" s="228"/>
    </row>
    <row r="52" spans="1:9" ht="13.5" customHeight="1" thickBot="1">
      <c r="A52" s="133"/>
      <c r="B52" s="213"/>
      <c r="C52" s="214"/>
      <c r="D52" s="214"/>
      <c r="E52" s="214"/>
      <c r="F52" s="214"/>
      <c r="G52" s="214"/>
      <c r="H52" s="215"/>
      <c r="I52" s="228"/>
    </row>
  </sheetData>
  <sheetProtection sheet="1" objects="1" scenarios="1" selectLockedCells="1"/>
  <mergeCells count="28">
    <mergeCell ref="A1:G1"/>
    <mergeCell ref="A2:G2"/>
    <mergeCell ref="H13:H14"/>
    <mergeCell ref="B9:C9"/>
    <mergeCell ref="B10:C10"/>
    <mergeCell ref="B7:C7"/>
    <mergeCell ref="B8:C8"/>
    <mergeCell ref="E6:G7"/>
    <mergeCell ref="B6:C6"/>
    <mergeCell ref="D13:E13"/>
    <mergeCell ref="B11:C11"/>
    <mergeCell ref="A50:A52"/>
    <mergeCell ref="B5:F5"/>
    <mergeCell ref="A13:A14"/>
    <mergeCell ref="F13:F14"/>
    <mergeCell ref="G13:G14"/>
    <mergeCell ref="B50:H52"/>
    <mergeCell ref="B48:D48"/>
    <mergeCell ref="F48:H48"/>
    <mergeCell ref="A32:A33"/>
    <mergeCell ref="A40:A41"/>
    <mergeCell ref="B46:C46"/>
    <mergeCell ref="I13:I14"/>
    <mergeCell ref="E9:F10"/>
    <mergeCell ref="A36:A37"/>
    <mergeCell ref="A38:A39"/>
    <mergeCell ref="A34:A35"/>
    <mergeCell ref="B13:C13"/>
  </mergeCells>
  <phoneticPr fontId="3" type="Hiragana"/>
  <conditionalFormatting sqref="B4">
    <cfRule type="containsBlanks" dxfId="3" priority="4">
      <formula>LEN(TRIM(B4))=0</formula>
    </cfRule>
  </conditionalFormatting>
  <conditionalFormatting sqref="B5:F5">
    <cfRule type="containsBlanks" dxfId="2" priority="3">
      <formula>LEN(TRIM(B5))=0</formula>
    </cfRule>
  </conditionalFormatting>
  <conditionalFormatting sqref="B6:C6">
    <cfRule type="containsBlanks" dxfId="1" priority="2">
      <formula>LEN(TRIM(B6))=0</formula>
    </cfRule>
  </conditionalFormatting>
  <conditionalFormatting sqref="E9:F10">
    <cfRule type="containsBlanks" dxfId="0" priority="1">
      <formula>LEN(TRIM(E9))=0</formula>
    </cfRule>
  </conditionalFormatting>
  <dataValidations count="9">
    <dataValidation type="list" allowBlank="1" showInputMessage="1" showErrorMessage="1" sqref="B4">
      <formula1>$J$1:$J$10</formula1>
    </dataValidation>
    <dataValidation type="list" allowBlank="1" showInputMessage="1" showErrorMessage="1" sqref="E4">
      <formula1>$K$1:$K$8</formula1>
    </dataValidation>
    <dataValidation type="textLength" imeMode="on" operator="lessThanOrEqual" allowBlank="1" showInputMessage="1" showErrorMessage="1" errorTitle="制限オーバー" error="４文字以内で入力してください！" promptTitle="校名略称" prompt="４文字以内(省略し過ぎない、地名が分かる)でお願いします" sqref="B6:C6">
      <formula1>4</formula1>
    </dataValidation>
    <dataValidation type="whole" imeMode="off" allowBlank="1" showInputMessage="1" showErrorMessage="1" sqref="F32:F41">
      <formula1>1</formula1>
      <formula2>3</formula2>
    </dataValidation>
    <dataValidation type="list" showInputMessage="1" showErrorMessage="1" sqref="E9:F10">
      <formula1>"男子,女子"</formula1>
    </dataValidation>
    <dataValidation imeMode="on" allowBlank="1" showInputMessage="1" showErrorMessage="1" sqref="B5:F5 B7:C10 B16:E24 B26:E30 B32:E41 B43:E43"/>
    <dataValidation imeMode="off" allowBlank="1" showInputMessage="1" showErrorMessage="1" sqref="G16:G24 F43"/>
    <dataValidation type="whole" imeMode="off" allowBlank="1" showInputMessage="1" showErrorMessage="1" sqref="F16:F24 F26:F30">
      <formula1>1</formula1>
      <formula2>3</formula2>
    </dataValidation>
    <dataValidation imeMode="hiragana" allowBlank="1" showInputMessage="1" showErrorMessage="1" sqref="B11:C11"/>
  </dataValidations>
  <printOptions horizontalCentered="1"/>
  <pageMargins left="0.59055118110236227" right="0.19685039370078741" top="0.59055118110236227" bottom="0.39370078740157483" header="0.31496062992125984" footer="0.19685039370078741"/>
  <pageSetup paperSize="9" scale="96" orientation="portrait" r:id="rId1"/>
  <headerFooter>
    <oddFooter>&amp;R&amp;8&amp;K01+033北海道高体連テニス専門部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Zeros="0" zoomScale="145" zoomScaleNormal="145" workbookViewId="0">
      <selection activeCell="G16" sqref="G16"/>
    </sheetView>
  </sheetViews>
  <sheetFormatPr defaultRowHeight="15" customHeight="1"/>
  <cols>
    <col min="1" max="1" width="4" style="15" customWidth="1"/>
    <col min="2" max="2" width="2" style="15" customWidth="1"/>
    <col min="3" max="3" width="0.5" style="15" customWidth="1"/>
    <col min="4" max="4" width="6.125" style="15" customWidth="1"/>
    <col min="5" max="5" width="0.5" style="15" customWidth="1"/>
    <col min="6" max="6" width="1" style="15" customWidth="1"/>
    <col min="7" max="7" width="6.125" style="15" customWidth="1"/>
    <col min="8" max="8" width="0.5" style="18" customWidth="1"/>
    <col min="9" max="9" width="1.75" style="15" customWidth="1"/>
    <col min="10" max="10" width="2.125" style="15" customWidth="1"/>
    <col min="11" max="11" width="0.5" style="15" customWidth="1"/>
    <col min="12" max="12" width="6.125" style="15" customWidth="1"/>
    <col min="13" max="13" width="0.5" style="15" customWidth="1"/>
    <col min="14" max="14" width="1" style="15" customWidth="1"/>
    <col min="15" max="15" width="6.125" style="15" customWidth="1"/>
    <col min="16" max="16" width="0.5" style="18" customWidth="1"/>
    <col min="17" max="17" width="1.75" style="15" customWidth="1"/>
    <col min="18" max="18" width="2" style="15" customWidth="1"/>
    <col min="19" max="19" width="0.5" style="15" customWidth="1"/>
    <col min="20" max="20" width="6.125" style="15" customWidth="1"/>
    <col min="21" max="21" width="0.5" style="15" customWidth="1"/>
    <col min="22" max="22" width="1" style="15" customWidth="1"/>
    <col min="23" max="23" width="6.125" style="15" customWidth="1"/>
    <col min="24" max="24" width="0.5" style="15" customWidth="1"/>
    <col min="25" max="25" width="1.75" style="15" customWidth="1"/>
    <col min="26" max="26" width="2" style="15" customWidth="1"/>
    <col min="27" max="27" width="0.5" style="15" customWidth="1"/>
    <col min="28" max="28" width="6.125" style="15" customWidth="1"/>
    <col min="29" max="29" width="0.5" style="15" customWidth="1"/>
    <col min="30" max="30" width="1" style="15" customWidth="1"/>
    <col min="31" max="31" width="6.125" style="15" customWidth="1"/>
    <col min="32" max="32" width="0.5" style="15" customWidth="1"/>
    <col min="33" max="33" width="1.75" style="15" customWidth="1"/>
    <col min="34" max="34" width="0.5" style="15" customWidth="1"/>
    <col min="35" max="35" width="6.125" style="15" customWidth="1"/>
    <col min="36" max="36" width="0.5" style="15" customWidth="1"/>
    <col min="37" max="37" width="1" style="15" customWidth="1"/>
    <col min="38" max="38" width="6.125" style="15" customWidth="1"/>
    <col min="39" max="39" width="0.5" style="15" customWidth="1"/>
    <col min="40" max="40" width="1.75" style="15" customWidth="1"/>
    <col min="41" max="41" width="9" style="15"/>
    <col min="42" max="118" width="9" style="50"/>
    <col min="119" max="119" width="2.75" style="50" bestFit="1" customWidth="1"/>
    <col min="120" max="120" width="2.5" style="50" bestFit="1" customWidth="1"/>
    <col min="121" max="121" width="2.75" style="50" bestFit="1" customWidth="1"/>
    <col min="122" max="122" width="5.25" style="50" bestFit="1" customWidth="1"/>
    <col min="123" max="123" width="6.25" style="50" bestFit="1" customWidth="1"/>
    <col min="124" max="124" width="3.375" style="50" bestFit="1" customWidth="1"/>
    <col min="125" max="16384" width="9" style="50"/>
  </cols>
  <sheetData>
    <row r="1" spans="1:40" ht="15" customHeight="1" thickBot="1">
      <c r="B1" s="150" t="s">
        <v>41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 t="s">
        <v>40</v>
      </c>
      <c r="S1" s="150"/>
      <c r="T1" s="150"/>
      <c r="U1" s="150"/>
      <c r="V1" s="150"/>
      <c r="W1" s="150"/>
      <c r="X1" s="150"/>
      <c r="Y1" s="150"/>
      <c r="Z1" s="150" t="s">
        <v>42</v>
      </c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ht="4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s="15" customFormat="1" ht="15" customHeight="1">
      <c r="A3" s="289" t="str">
        <f>Entry!B4&amp;Entry!C4</f>
        <v>支部</v>
      </c>
      <c r="B3" s="157">
        <f>Entry!B5</f>
        <v>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Y3" s="151" t="s">
        <v>71</v>
      </c>
      <c r="Z3" s="153"/>
      <c r="AA3" s="229">
        <f>Entry!B8</f>
        <v>0</v>
      </c>
      <c r="AB3" s="230"/>
      <c r="AC3" s="230"/>
      <c r="AD3" s="230"/>
      <c r="AE3" s="231"/>
      <c r="AF3" s="151" t="s">
        <v>79</v>
      </c>
      <c r="AG3" s="152"/>
      <c r="AH3" s="153"/>
      <c r="AI3" s="229">
        <f>Entry!B11</f>
        <v>0</v>
      </c>
      <c r="AJ3" s="230"/>
      <c r="AK3" s="230"/>
      <c r="AL3" s="230"/>
      <c r="AM3" s="230"/>
      <c r="AN3" s="231"/>
    </row>
    <row r="4" spans="1:40" s="15" customFormat="1" ht="15" customHeight="1" thickBot="1">
      <c r="A4" s="28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9"/>
      <c r="S4" s="159"/>
      <c r="T4" s="159"/>
      <c r="U4" s="159"/>
      <c r="V4" s="159"/>
      <c r="W4" s="159"/>
      <c r="Y4" s="200" t="s">
        <v>3</v>
      </c>
      <c r="Z4" s="201"/>
      <c r="AA4" s="232">
        <f>Entry!B9</f>
        <v>0</v>
      </c>
      <c r="AB4" s="233"/>
      <c r="AC4" s="233"/>
      <c r="AD4" s="233"/>
      <c r="AE4" s="234"/>
      <c r="AF4" s="154" t="s">
        <v>38</v>
      </c>
      <c r="AG4" s="155"/>
      <c r="AH4" s="156"/>
      <c r="AI4" s="235">
        <f>Entry!B10</f>
        <v>0</v>
      </c>
      <c r="AJ4" s="236"/>
      <c r="AK4" s="236"/>
      <c r="AL4" s="236"/>
      <c r="AM4" s="236"/>
      <c r="AN4" s="237"/>
    </row>
    <row r="5" spans="1:40" s="15" customFormat="1" ht="15" customHeight="1" thickTop="1" thickBot="1">
      <c r="A5" s="289"/>
      <c r="B5" s="238" t="s">
        <v>70</v>
      </c>
      <c r="C5" s="239">
        <f>Entry!B7</f>
        <v>0</v>
      </c>
      <c r="D5" s="239"/>
      <c r="E5" s="239"/>
      <c r="F5" s="239"/>
      <c r="G5" s="239"/>
      <c r="H5" s="239"/>
      <c r="I5" s="240"/>
      <c r="J5" s="274">
        <v>5</v>
      </c>
      <c r="K5" s="275"/>
      <c r="L5" s="276">
        <f>Entry!B20</f>
        <v>0</v>
      </c>
      <c r="M5" s="276"/>
      <c r="N5" s="276"/>
      <c r="O5" s="276">
        <f>Entry!C20</f>
        <v>0</v>
      </c>
      <c r="P5" s="277"/>
      <c r="Q5" s="278">
        <f>Entry!F20</f>
        <v>0</v>
      </c>
      <c r="R5" s="271">
        <v>1</v>
      </c>
      <c r="S5" s="242"/>
      <c r="T5" s="243">
        <f>Entry!B26</f>
        <v>0</v>
      </c>
      <c r="U5" s="243"/>
      <c r="V5" s="243"/>
      <c r="W5" s="243">
        <f>Entry!C26</f>
        <v>0</v>
      </c>
      <c r="X5" s="244"/>
      <c r="Y5" s="245" t="str">
        <f>Entry!F26</f>
        <v/>
      </c>
      <c r="Z5" s="241">
        <v>1</v>
      </c>
      <c r="AA5" s="242"/>
      <c r="AB5" s="243">
        <f>Entry!B32</f>
        <v>0</v>
      </c>
      <c r="AC5" s="243"/>
      <c r="AD5" s="243"/>
      <c r="AE5" s="243">
        <f>Entry!C32</f>
        <v>0</v>
      </c>
      <c r="AF5" s="244"/>
      <c r="AG5" s="256" t="str">
        <f>Entry!F32</f>
        <v/>
      </c>
      <c r="AH5" s="242"/>
      <c r="AI5" s="243">
        <f>Entry!B33</f>
        <v>0</v>
      </c>
      <c r="AJ5" s="243"/>
      <c r="AK5" s="243"/>
      <c r="AL5" s="243">
        <f>Entry!C33</f>
        <v>0</v>
      </c>
      <c r="AM5" s="244"/>
      <c r="AN5" s="245" t="str">
        <f>Entry!F33</f>
        <v/>
      </c>
    </row>
    <row r="6" spans="1:40" s="15" customFormat="1" ht="15" customHeight="1">
      <c r="A6" s="289"/>
      <c r="B6" s="279">
        <v>1</v>
      </c>
      <c r="C6" s="242"/>
      <c r="D6" s="243">
        <f>Entry!B16</f>
        <v>0</v>
      </c>
      <c r="E6" s="243"/>
      <c r="F6" s="243"/>
      <c r="G6" s="243">
        <f>Entry!C16</f>
        <v>0</v>
      </c>
      <c r="H6" s="244"/>
      <c r="I6" s="245">
        <f>Entry!F16</f>
        <v>0</v>
      </c>
      <c r="J6" s="246">
        <v>6</v>
      </c>
      <c r="K6" s="247"/>
      <c r="L6" s="248">
        <f>Entry!B21</f>
        <v>0</v>
      </c>
      <c r="M6" s="248"/>
      <c r="N6" s="248"/>
      <c r="O6" s="248">
        <f>Entry!C21</f>
        <v>0</v>
      </c>
      <c r="P6" s="249"/>
      <c r="Q6" s="280">
        <f>Entry!F21</f>
        <v>0</v>
      </c>
      <c r="R6" s="272">
        <v>2</v>
      </c>
      <c r="S6" s="247"/>
      <c r="T6" s="248">
        <f>Entry!B27</f>
        <v>0</v>
      </c>
      <c r="U6" s="248"/>
      <c r="V6" s="248"/>
      <c r="W6" s="248">
        <f>Entry!C27</f>
        <v>0</v>
      </c>
      <c r="X6" s="249"/>
      <c r="Y6" s="250" t="str">
        <f>Entry!F27</f>
        <v/>
      </c>
      <c r="Z6" s="246">
        <v>2</v>
      </c>
      <c r="AA6" s="247"/>
      <c r="AB6" s="248">
        <f>Entry!B34</f>
        <v>0</v>
      </c>
      <c r="AC6" s="248"/>
      <c r="AD6" s="248"/>
      <c r="AE6" s="248">
        <f>Entry!C34</f>
        <v>0</v>
      </c>
      <c r="AF6" s="249"/>
      <c r="AG6" s="257" t="str">
        <f>Entry!F34</f>
        <v/>
      </c>
      <c r="AH6" s="247"/>
      <c r="AI6" s="248">
        <f>Entry!B35</f>
        <v>0</v>
      </c>
      <c r="AJ6" s="248"/>
      <c r="AK6" s="248"/>
      <c r="AL6" s="248">
        <f>Entry!C35</f>
        <v>0</v>
      </c>
      <c r="AM6" s="249"/>
      <c r="AN6" s="250" t="str">
        <f>Entry!F35</f>
        <v/>
      </c>
    </row>
    <row r="7" spans="1:40" s="15" customFormat="1" ht="15" customHeight="1">
      <c r="A7" s="289"/>
      <c r="B7" s="281">
        <v>2</v>
      </c>
      <c r="C7" s="247"/>
      <c r="D7" s="248">
        <f>Entry!B17</f>
        <v>0</v>
      </c>
      <c r="E7" s="248"/>
      <c r="F7" s="248"/>
      <c r="G7" s="248">
        <f>Entry!C17</f>
        <v>0</v>
      </c>
      <c r="H7" s="249"/>
      <c r="I7" s="250">
        <f>Entry!F17</f>
        <v>0</v>
      </c>
      <c r="J7" s="246">
        <v>7</v>
      </c>
      <c r="K7" s="247"/>
      <c r="L7" s="248">
        <f>Entry!B22</f>
        <v>0</v>
      </c>
      <c r="M7" s="248"/>
      <c r="N7" s="248"/>
      <c r="O7" s="248">
        <f>Entry!C22</f>
        <v>0</v>
      </c>
      <c r="P7" s="249"/>
      <c r="Q7" s="280">
        <f>Entry!F22</f>
        <v>0</v>
      </c>
      <c r="R7" s="272">
        <v>3</v>
      </c>
      <c r="S7" s="247"/>
      <c r="T7" s="248">
        <f>Entry!B28</f>
        <v>0</v>
      </c>
      <c r="U7" s="248"/>
      <c r="V7" s="248"/>
      <c r="W7" s="248">
        <f>Entry!C28</f>
        <v>0</v>
      </c>
      <c r="X7" s="249"/>
      <c r="Y7" s="250" t="str">
        <f>Entry!F28</f>
        <v/>
      </c>
      <c r="Z7" s="246">
        <v>3</v>
      </c>
      <c r="AA7" s="247"/>
      <c r="AB7" s="248">
        <f>Entry!B36</f>
        <v>0</v>
      </c>
      <c r="AC7" s="248"/>
      <c r="AD7" s="248"/>
      <c r="AE7" s="248">
        <f>Entry!C36</f>
        <v>0</v>
      </c>
      <c r="AF7" s="249"/>
      <c r="AG7" s="257" t="str">
        <f>Entry!F36</f>
        <v/>
      </c>
      <c r="AH7" s="247"/>
      <c r="AI7" s="248">
        <f>Entry!B37</f>
        <v>0</v>
      </c>
      <c r="AJ7" s="248"/>
      <c r="AK7" s="248"/>
      <c r="AL7" s="248">
        <f>Entry!C37</f>
        <v>0</v>
      </c>
      <c r="AM7" s="249"/>
      <c r="AN7" s="250" t="str">
        <f>Entry!F37</f>
        <v/>
      </c>
    </row>
    <row r="8" spans="1:40" s="15" customFormat="1" ht="15" customHeight="1">
      <c r="A8" s="289"/>
      <c r="B8" s="281">
        <v>3</v>
      </c>
      <c r="C8" s="247"/>
      <c r="D8" s="248">
        <f>Entry!B18</f>
        <v>0</v>
      </c>
      <c r="E8" s="248"/>
      <c r="F8" s="248"/>
      <c r="G8" s="248">
        <f>Entry!C18</f>
        <v>0</v>
      </c>
      <c r="H8" s="249"/>
      <c r="I8" s="250">
        <f>Entry!F18</f>
        <v>0</v>
      </c>
      <c r="J8" s="246">
        <v>8</v>
      </c>
      <c r="K8" s="247"/>
      <c r="L8" s="248">
        <f>Entry!B23</f>
        <v>0</v>
      </c>
      <c r="M8" s="248"/>
      <c r="N8" s="248"/>
      <c r="O8" s="248">
        <f>Entry!C23</f>
        <v>0</v>
      </c>
      <c r="P8" s="249"/>
      <c r="Q8" s="280">
        <f>Entry!F23</f>
        <v>0</v>
      </c>
      <c r="R8" s="272">
        <v>4</v>
      </c>
      <c r="S8" s="247"/>
      <c r="T8" s="248">
        <f>Entry!B29</f>
        <v>0</v>
      </c>
      <c r="U8" s="248"/>
      <c r="V8" s="248"/>
      <c r="W8" s="248">
        <f>Entry!C29</f>
        <v>0</v>
      </c>
      <c r="X8" s="249"/>
      <c r="Y8" s="250" t="str">
        <f>Entry!F29</f>
        <v/>
      </c>
      <c r="Z8" s="246">
        <v>4</v>
      </c>
      <c r="AA8" s="247"/>
      <c r="AB8" s="248">
        <f>Entry!B38</f>
        <v>0</v>
      </c>
      <c r="AC8" s="248"/>
      <c r="AD8" s="248"/>
      <c r="AE8" s="248">
        <f>Entry!C38</f>
        <v>0</v>
      </c>
      <c r="AF8" s="249"/>
      <c r="AG8" s="257" t="str">
        <f>Entry!F38</f>
        <v/>
      </c>
      <c r="AH8" s="247"/>
      <c r="AI8" s="248">
        <f>Entry!B39</f>
        <v>0</v>
      </c>
      <c r="AJ8" s="248"/>
      <c r="AK8" s="248"/>
      <c r="AL8" s="248">
        <f>Entry!C39</f>
        <v>0</v>
      </c>
      <c r="AM8" s="249"/>
      <c r="AN8" s="250" t="str">
        <f>Entry!F39</f>
        <v/>
      </c>
    </row>
    <row r="9" spans="1:40" s="15" customFormat="1" ht="15" customHeight="1" thickBot="1">
      <c r="A9" s="289"/>
      <c r="B9" s="282">
        <v>4</v>
      </c>
      <c r="C9" s="283"/>
      <c r="D9" s="284">
        <f>Entry!B19</f>
        <v>0</v>
      </c>
      <c r="E9" s="284"/>
      <c r="F9" s="284"/>
      <c r="G9" s="284">
        <f>Entry!C19</f>
        <v>0</v>
      </c>
      <c r="H9" s="285"/>
      <c r="I9" s="286">
        <f>Entry!F19</f>
        <v>0</v>
      </c>
      <c r="J9" s="287">
        <v>9</v>
      </c>
      <c r="K9" s="283"/>
      <c r="L9" s="284">
        <f>Entry!B24</f>
        <v>0</v>
      </c>
      <c r="M9" s="284"/>
      <c r="N9" s="284"/>
      <c r="O9" s="284">
        <f>Entry!C24</f>
        <v>0</v>
      </c>
      <c r="P9" s="285"/>
      <c r="Q9" s="288">
        <f>Entry!F24</f>
        <v>0</v>
      </c>
      <c r="R9" s="273">
        <v>5</v>
      </c>
      <c r="S9" s="252"/>
      <c r="T9" s="253">
        <f>Entry!B30</f>
        <v>0</v>
      </c>
      <c r="U9" s="253"/>
      <c r="V9" s="253"/>
      <c r="W9" s="253">
        <f>Entry!C30</f>
        <v>0</v>
      </c>
      <c r="X9" s="254"/>
      <c r="Y9" s="255" t="str">
        <f>Entry!F30</f>
        <v/>
      </c>
      <c r="Z9" s="251">
        <v>5</v>
      </c>
      <c r="AA9" s="252"/>
      <c r="AB9" s="253">
        <f>Entry!B40</f>
        <v>0</v>
      </c>
      <c r="AC9" s="253"/>
      <c r="AD9" s="253"/>
      <c r="AE9" s="253">
        <f>Entry!C40</f>
        <v>0</v>
      </c>
      <c r="AF9" s="254"/>
      <c r="AG9" s="258" t="str">
        <f>Entry!F40</f>
        <v/>
      </c>
      <c r="AH9" s="252"/>
      <c r="AI9" s="253">
        <f>Entry!B41</f>
        <v>0</v>
      </c>
      <c r="AJ9" s="253"/>
      <c r="AK9" s="253"/>
      <c r="AL9" s="253">
        <f>Entry!C41</f>
        <v>0</v>
      </c>
      <c r="AM9" s="254"/>
      <c r="AN9" s="255">
        <f>Entry!F41</f>
        <v>0</v>
      </c>
    </row>
    <row r="10" spans="1:40" s="15" customFormat="1" ht="15" customHeight="1" thickTop="1">
      <c r="A10" s="161"/>
    </row>
    <row r="11" spans="1:40" s="15" customFormat="1" ht="15" customHeight="1"/>
    <row r="12" spans="1:40" s="15" customFormat="1" ht="15" customHeight="1"/>
    <row r="13" spans="1:40" s="15" customFormat="1" ht="15" customHeight="1"/>
    <row r="14" spans="1:40" s="15" customFormat="1" ht="15" customHeight="1"/>
    <row r="15" spans="1:40" s="15" customFormat="1" ht="15" customHeight="1"/>
    <row r="16" spans="1:40" s="15" customFormat="1" ht="15" customHeight="1"/>
    <row r="17" spans="16:16" s="15" customFormat="1" ht="15" customHeight="1">
      <c r="P17" s="18"/>
    </row>
  </sheetData>
  <sheetProtection sheet="1" objects="1" scenarios="1" selectLockedCells="1"/>
  <mergeCells count="14">
    <mergeCell ref="A3:A9"/>
    <mergeCell ref="AA4:AE4"/>
    <mergeCell ref="Y4:Z4"/>
    <mergeCell ref="C5:I5"/>
    <mergeCell ref="B3:W4"/>
    <mergeCell ref="Z1:AN1"/>
    <mergeCell ref="R1:Y1"/>
    <mergeCell ref="B1:Q1"/>
    <mergeCell ref="AF3:AH3"/>
    <mergeCell ref="AF4:AH4"/>
    <mergeCell ref="AA3:AE3"/>
    <mergeCell ref="AI4:AN4"/>
    <mergeCell ref="AI3:AN3"/>
    <mergeCell ref="Y3:Z3"/>
  </mergeCells>
  <phoneticPr fontId="1"/>
  <pageMargins left="0.59055118110236227" right="0.39370078740157483" top="0.59055118110236227" bottom="0.59055118110236227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showZeros="0" zoomScale="145" zoomScaleNormal="145" workbookViewId="0">
      <selection activeCell="G16" sqref="G16"/>
    </sheetView>
  </sheetViews>
  <sheetFormatPr defaultRowHeight="15" customHeight="1"/>
  <cols>
    <col min="1" max="1" width="4.125" style="15" customWidth="1"/>
    <col min="2" max="2" width="2" style="15" customWidth="1"/>
    <col min="3" max="3" width="0.5" style="15" customWidth="1"/>
    <col min="4" max="4" width="6.125" style="15" customWidth="1"/>
    <col min="5" max="5" width="0.5" style="15" customWidth="1"/>
    <col min="6" max="6" width="1" style="15" customWidth="1"/>
    <col min="7" max="7" width="6.125" style="15" customWidth="1"/>
    <col min="8" max="8" width="0.5" style="18" customWidth="1"/>
    <col min="9" max="9" width="1.75" style="15" customWidth="1"/>
    <col min="10" max="10" width="2" style="15" customWidth="1"/>
    <col min="11" max="11" width="0.5" style="15" customWidth="1"/>
    <col min="12" max="12" width="6.125" style="15" customWidth="1"/>
    <col min="13" max="13" width="0.5" style="15" customWidth="1"/>
    <col min="14" max="14" width="1" style="15" customWidth="1"/>
    <col min="15" max="15" width="6.125" style="15" customWidth="1"/>
    <col min="16" max="16" width="0.5" style="18" customWidth="1"/>
    <col min="17" max="17" width="1.75" style="15" customWidth="1"/>
    <col min="18" max="18" width="2" style="15" customWidth="1"/>
    <col min="19" max="19" width="0.5" style="15" customWidth="1"/>
    <col min="20" max="20" width="6.125" style="15" customWidth="1"/>
    <col min="21" max="21" width="0.5" style="15" customWidth="1"/>
    <col min="22" max="22" width="1" style="15" customWidth="1"/>
    <col min="23" max="23" width="6.125" style="15" customWidth="1"/>
    <col min="24" max="24" width="0.5" style="15" customWidth="1"/>
    <col min="25" max="25" width="1.75" style="15" customWidth="1"/>
    <col min="26" max="26" width="2" style="15" customWidth="1"/>
    <col min="27" max="27" width="0.5" style="15" customWidth="1"/>
    <col min="28" max="28" width="6.125" style="15" customWidth="1"/>
    <col min="29" max="29" width="0.5" style="15" customWidth="1"/>
    <col min="30" max="30" width="1" style="15" customWidth="1"/>
    <col min="31" max="31" width="6.125" style="15" customWidth="1"/>
    <col min="32" max="32" width="0.5" style="15" customWidth="1"/>
    <col min="33" max="33" width="1.75" style="15" customWidth="1"/>
    <col min="34" max="34" width="0.5" style="15" customWidth="1"/>
    <col min="35" max="35" width="6.125" style="15" customWidth="1"/>
    <col min="36" max="36" width="0.5" style="15" customWidth="1"/>
    <col min="37" max="37" width="1" style="15" customWidth="1"/>
    <col min="38" max="38" width="6.125" style="15" customWidth="1"/>
    <col min="39" max="39" width="0.5" style="15" customWidth="1"/>
    <col min="40" max="40" width="1.75" style="15" customWidth="1"/>
    <col min="41" max="41" width="9" style="15"/>
    <col min="42" max="118" width="9" style="50"/>
    <col min="119" max="119" width="2.75" style="50" bestFit="1" customWidth="1"/>
    <col min="120" max="120" width="2.5" style="50" bestFit="1" customWidth="1"/>
    <col min="121" max="121" width="2.75" style="50" bestFit="1" customWidth="1"/>
    <col min="122" max="122" width="5.25" style="50" bestFit="1" customWidth="1"/>
    <col min="123" max="123" width="6.25" style="50" bestFit="1" customWidth="1"/>
    <col min="124" max="124" width="3.375" style="50" bestFit="1" customWidth="1"/>
    <col min="125" max="16384" width="9" style="50"/>
  </cols>
  <sheetData>
    <row r="1" spans="1:40" ht="15" customHeight="1" thickBot="1">
      <c r="B1" s="150" t="s">
        <v>41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 t="s">
        <v>40</v>
      </c>
      <c r="S1" s="150"/>
      <c r="T1" s="150"/>
      <c r="U1" s="150"/>
      <c r="V1" s="150"/>
      <c r="W1" s="150"/>
      <c r="X1" s="150"/>
      <c r="Y1" s="150"/>
      <c r="Z1" s="150" t="s">
        <v>42</v>
      </c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ht="5.2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s="15" customFormat="1" ht="9" hidden="1" customHeight="1" thickBot="1">
      <c r="B3" s="259">
        <f>Entry!B5</f>
        <v>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  <c r="X3" s="162" t="s">
        <v>70</v>
      </c>
      <c r="Y3" s="163"/>
      <c r="Z3" s="164"/>
      <c r="AA3" s="165">
        <f>Entry!B7</f>
        <v>0</v>
      </c>
      <c r="AB3" s="166"/>
      <c r="AC3" s="166"/>
      <c r="AD3" s="166"/>
      <c r="AE3" s="167"/>
      <c r="AF3" s="168" t="s">
        <v>39</v>
      </c>
      <c r="AG3" s="169"/>
      <c r="AH3" s="170"/>
      <c r="AI3" s="165">
        <f>Entry!B9</f>
        <v>0</v>
      </c>
      <c r="AJ3" s="166"/>
      <c r="AK3" s="166"/>
      <c r="AL3" s="166"/>
      <c r="AM3" s="166"/>
      <c r="AN3" s="167"/>
    </row>
    <row r="4" spans="1:40" s="15" customFormat="1" ht="15" customHeight="1" thickBot="1">
      <c r="A4" s="290" t="str">
        <f>Entry!B4&amp;Entry!C4</f>
        <v>支部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1"/>
      <c r="S4" s="261"/>
      <c r="T4" s="261"/>
      <c r="U4" s="261"/>
      <c r="V4" s="261"/>
      <c r="W4" s="262"/>
      <c r="X4" s="171" t="s">
        <v>71</v>
      </c>
      <c r="Y4" s="172"/>
      <c r="Z4" s="173"/>
      <c r="AA4" s="174">
        <f>Entry!B8</f>
        <v>0</v>
      </c>
      <c r="AB4" s="175"/>
      <c r="AC4" s="175"/>
      <c r="AD4" s="175"/>
      <c r="AE4" s="176"/>
      <c r="AF4" s="177" t="s">
        <v>43</v>
      </c>
      <c r="AG4" s="178"/>
      <c r="AH4" s="179"/>
      <c r="AI4" s="180" t="str">
        <f>Entry!B43&amp;Entry!C43</f>
        <v/>
      </c>
      <c r="AJ4" s="180"/>
      <c r="AK4" s="180"/>
      <c r="AL4" s="180"/>
      <c r="AM4" s="180"/>
      <c r="AN4" s="181"/>
    </row>
    <row r="5" spans="1:40" s="15" customFormat="1" ht="15" customHeight="1">
      <c r="A5" s="290"/>
      <c r="B5" s="30"/>
      <c r="C5" s="31"/>
      <c r="D5" s="27"/>
      <c r="E5" s="27"/>
      <c r="F5" s="27"/>
      <c r="G5" s="27"/>
      <c r="H5" s="28"/>
      <c r="I5" s="32"/>
      <c r="J5" s="30"/>
      <c r="K5" s="31"/>
      <c r="L5" s="27"/>
      <c r="M5" s="27"/>
      <c r="N5" s="27"/>
      <c r="O5" s="27"/>
      <c r="P5" s="28"/>
      <c r="Q5" s="32"/>
      <c r="R5" s="55">
        <v>1</v>
      </c>
      <c r="S5" s="33"/>
      <c r="T5" s="34">
        <f>Entry!B26</f>
        <v>0</v>
      </c>
      <c r="U5" s="34"/>
      <c r="V5" s="34"/>
      <c r="W5" s="34">
        <f>Entry!C26</f>
        <v>0</v>
      </c>
      <c r="X5" s="35"/>
      <c r="Y5" s="36" t="str">
        <f>Entry!F26</f>
        <v/>
      </c>
      <c r="Z5" s="52">
        <v>1</v>
      </c>
      <c r="AA5" s="33"/>
      <c r="AB5" s="34">
        <f>Entry!B32</f>
        <v>0</v>
      </c>
      <c r="AC5" s="34"/>
      <c r="AD5" s="34"/>
      <c r="AE5" s="34">
        <f>Entry!C32</f>
        <v>0</v>
      </c>
      <c r="AF5" s="35"/>
      <c r="AG5" s="60" t="str">
        <f>Entry!F32</f>
        <v/>
      </c>
      <c r="AH5" s="33"/>
      <c r="AI5" s="34">
        <f>Entry!B33</f>
        <v>0</v>
      </c>
      <c r="AJ5" s="34"/>
      <c r="AK5" s="34"/>
      <c r="AL5" s="34">
        <f>Entry!C33</f>
        <v>0</v>
      </c>
      <c r="AM5" s="35"/>
      <c r="AN5" s="36" t="str">
        <f>Entry!F33</f>
        <v/>
      </c>
    </row>
    <row r="6" spans="1:40" s="15" customFormat="1" ht="15" customHeight="1">
      <c r="A6" s="161"/>
      <c r="B6" s="30"/>
      <c r="C6" s="31"/>
      <c r="D6" s="27"/>
      <c r="E6" s="27"/>
      <c r="F6" s="27"/>
      <c r="G6" s="27"/>
      <c r="H6" s="28"/>
      <c r="I6" s="32"/>
      <c r="J6" s="30"/>
      <c r="K6" s="31"/>
      <c r="L6" s="27"/>
      <c r="M6" s="27"/>
      <c r="N6" s="27"/>
      <c r="O6" s="27"/>
      <c r="P6" s="28"/>
      <c r="Q6" s="32"/>
      <c r="R6" s="56">
        <v>2</v>
      </c>
      <c r="S6" s="16"/>
      <c r="T6" s="17">
        <f>Entry!B27</f>
        <v>0</v>
      </c>
      <c r="U6" s="17"/>
      <c r="V6" s="17"/>
      <c r="W6" s="17">
        <f>Entry!C27</f>
        <v>0</v>
      </c>
      <c r="X6" s="29"/>
      <c r="Y6" s="37" t="str">
        <f>Entry!F27</f>
        <v/>
      </c>
      <c r="Z6" s="53">
        <v>2</v>
      </c>
      <c r="AA6" s="42"/>
      <c r="AB6" s="43">
        <f>Entry!B34</f>
        <v>0</v>
      </c>
      <c r="AC6" s="43"/>
      <c r="AD6" s="43"/>
      <c r="AE6" s="43">
        <f>Entry!C34</f>
        <v>0</v>
      </c>
      <c r="AF6" s="44"/>
      <c r="AG6" s="61" t="str">
        <f>Entry!F34</f>
        <v/>
      </c>
      <c r="AH6" s="42"/>
      <c r="AI6" s="43">
        <f>Entry!B35</f>
        <v>0</v>
      </c>
      <c r="AJ6" s="43"/>
      <c r="AK6" s="43"/>
      <c r="AL6" s="43">
        <f>Entry!C35</f>
        <v>0</v>
      </c>
      <c r="AM6" s="44"/>
      <c r="AN6" s="45" t="str">
        <f>Entry!F35</f>
        <v/>
      </c>
    </row>
    <row r="7" spans="1:40" s="15" customFormat="1" ht="15" customHeight="1">
      <c r="A7" s="161"/>
      <c r="B7" s="30"/>
      <c r="C7" s="31"/>
      <c r="D7" s="27"/>
      <c r="E7" s="27"/>
      <c r="F7" s="27"/>
      <c r="G7" s="27"/>
      <c r="H7" s="28"/>
      <c r="I7" s="32"/>
      <c r="J7" s="30"/>
      <c r="K7" s="31"/>
      <c r="L7" s="27"/>
      <c r="M7" s="27"/>
      <c r="N7" s="27"/>
      <c r="O7" s="27"/>
      <c r="P7" s="28"/>
      <c r="Q7" s="32"/>
      <c r="R7" s="56">
        <v>3</v>
      </c>
      <c r="S7" s="16"/>
      <c r="T7" s="17">
        <f>Entry!B28</f>
        <v>0</v>
      </c>
      <c r="U7" s="17"/>
      <c r="V7" s="17"/>
      <c r="W7" s="17">
        <f>Entry!C28</f>
        <v>0</v>
      </c>
      <c r="X7" s="29"/>
      <c r="Y7" s="37" t="str">
        <f>Entry!F28</f>
        <v/>
      </c>
      <c r="Z7" s="53">
        <v>3</v>
      </c>
      <c r="AA7" s="42"/>
      <c r="AB7" s="43">
        <f>Entry!B36</f>
        <v>0</v>
      </c>
      <c r="AC7" s="43"/>
      <c r="AD7" s="43"/>
      <c r="AE7" s="43">
        <f>Entry!C36</f>
        <v>0</v>
      </c>
      <c r="AF7" s="44"/>
      <c r="AG7" s="61" t="str">
        <f>Entry!F36</f>
        <v/>
      </c>
      <c r="AH7" s="42"/>
      <c r="AI7" s="43">
        <f>Entry!B37</f>
        <v>0</v>
      </c>
      <c r="AJ7" s="43"/>
      <c r="AK7" s="43"/>
      <c r="AL7" s="43">
        <f>Entry!C37</f>
        <v>0</v>
      </c>
      <c r="AM7" s="44"/>
      <c r="AN7" s="45" t="str">
        <f>Entry!F37</f>
        <v/>
      </c>
    </row>
    <row r="8" spans="1:40" s="15" customFormat="1" ht="15" customHeight="1">
      <c r="A8" s="161"/>
      <c r="B8" s="30"/>
      <c r="C8" s="31"/>
      <c r="D8" s="27"/>
      <c r="E8" s="27"/>
      <c r="F8" s="27"/>
      <c r="G8" s="27"/>
      <c r="H8" s="28"/>
      <c r="I8" s="32"/>
      <c r="J8" s="30"/>
      <c r="K8" s="31"/>
      <c r="L8" s="27"/>
      <c r="M8" s="27"/>
      <c r="N8" s="27"/>
      <c r="O8" s="27"/>
      <c r="P8" s="28"/>
      <c r="Q8" s="32"/>
      <c r="R8" s="56">
        <v>4</v>
      </c>
      <c r="S8" s="16"/>
      <c r="T8" s="17">
        <f>Entry!B29</f>
        <v>0</v>
      </c>
      <c r="U8" s="17"/>
      <c r="V8" s="17"/>
      <c r="W8" s="17">
        <f>Entry!C29</f>
        <v>0</v>
      </c>
      <c r="X8" s="29"/>
      <c r="Y8" s="37" t="str">
        <f>Entry!F29</f>
        <v/>
      </c>
      <c r="Z8" s="53">
        <v>4</v>
      </c>
      <c r="AA8" s="42"/>
      <c r="AB8" s="43">
        <f>Entry!B38</f>
        <v>0</v>
      </c>
      <c r="AC8" s="43"/>
      <c r="AD8" s="43"/>
      <c r="AE8" s="43">
        <f>Entry!C38</f>
        <v>0</v>
      </c>
      <c r="AF8" s="44"/>
      <c r="AG8" s="61" t="str">
        <f>Entry!F38</f>
        <v/>
      </c>
      <c r="AH8" s="42"/>
      <c r="AI8" s="43">
        <f>Entry!B39</f>
        <v>0</v>
      </c>
      <c r="AJ8" s="43"/>
      <c r="AK8" s="43"/>
      <c r="AL8" s="43">
        <f>Entry!C39</f>
        <v>0</v>
      </c>
      <c r="AM8" s="44"/>
      <c r="AN8" s="45" t="str">
        <f>Entry!F39</f>
        <v/>
      </c>
    </row>
    <row r="9" spans="1:40" s="15" customFormat="1" ht="15" customHeight="1" thickBot="1">
      <c r="A9" s="161"/>
      <c r="B9" s="30"/>
      <c r="C9" s="31"/>
      <c r="D9" s="27"/>
      <c r="E9" s="27"/>
      <c r="F9" s="27"/>
      <c r="G9" s="27"/>
      <c r="H9" s="28"/>
      <c r="I9" s="32"/>
      <c r="J9" s="30"/>
      <c r="K9" s="31"/>
      <c r="L9" s="27"/>
      <c r="M9" s="27"/>
      <c r="N9" s="27"/>
      <c r="O9" s="27"/>
      <c r="P9" s="28"/>
      <c r="Q9" s="32"/>
      <c r="R9" s="57">
        <v>5</v>
      </c>
      <c r="S9" s="38"/>
      <c r="T9" s="39">
        <f>Entry!B30</f>
        <v>0</v>
      </c>
      <c r="U9" s="39"/>
      <c r="V9" s="39"/>
      <c r="W9" s="39">
        <f>Entry!C30</f>
        <v>0</v>
      </c>
      <c r="X9" s="40"/>
      <c r="Y9" s="41" t="str">
        <f>Entry!F30</f>
        <v/>
      </c>
      <c r="Z9" s="54">
        <v>5</v>
      </c>
      <c r="AA9" s="46"/>
      <c r="AB9" s="47">
        <f>Entry!B40</f>
        <v>0</v>
      </c>
      <c r="AC9" s="47"/>
      <c r="AD9" s="47"/>
      <c r="AE9" s="47">
        <f>Entry!C40</f>
        <v>0</v>
      </c>
      <c r="AF9" s="48"/>
      <c r="AG9" s="62" t="str">
        <f>Entry!F40</f>
        <v/>
      </c>
      <c r="AH9" s="46"/>
      <c r="AI9" s="47">
        <f>Entry!B41</f>
        <v>0</v>
      </c>
      <c r="AJ9" s="47"/>
      <c r="AK9" s="47"/>
      <c r="AL9" s="47">
        <f>Entry!C41</f>
        <v>0</v>
      </c>
      <c r="AM9" s="48"/>
      <c r="AN9" s="49">
        <f>Entry!F41</f>
        <v>0</v>
      </c>
    </row>
    <row r="10" spans="1:40" s="15" customFormat="1" ht="15" customHeight="1"/>
    <row r="11" spans="1:40" s="15" customFormat="1" ht="15" customHeight="1"/>
    <row r="12" spans="1:40" s="15" customFormat="1" ht="15" customHeight="1"/>
    <row r="13" spans="1:40" s="15" customFormat="1" ht="15" customHeight="1"/>
    <row r="14" spans="1:40" s="15" customFormat="1" ht="15" customHeight="1"/>
    <row r="15" spans="1:40" s="15" customFormat="1" ht="15" customHeight="1"/>
    <row r="16" spans="1:40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</sheetData>
  <sheetProtection sheet="1" objects="1" scenarios="1" selectLockedCells="1"/>
  <mergeCells count="13">
    <mergeCell ref="B3:W4"/>
    <mergeCell ref="AA3:AE3"/>
    <mergeCell ref="AF3:AH3"/>
    <mergeCell ref="AF4:AH4"/>
    <mergeCell ref="X3:Z3"/>
    <mergeCell ref="X4:Z4"/>
    <mergeCell ref="A4:A5"/>
    <mergeCell ref="AI3:AN3"/>
    <mergeCell ref="AA4:AE4"/>
    <mergeCell ref="B1:Q1"/>
    <mergeCell ref="R1:Y1"/>
    <mergeCell ref="Z1:AN1"/>
    <mergeCell ref="AI4:AN4"/>
  </mergeCells>
  <phoneticPr fontId="1"/>
  <pageMargins left="0.59055118110236227" right="0.39370078740157483" top="0.59055118110236227" bottom="0.59055118110236227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showGridLines="0" showZeros="0" zoomScale="115" zoomScaleNormal="115" workbookViewId="0">
      <selection activeCell="J23" sqref="J23"/>
    </sheetView>
  </sheetViews>
  <sheetFormatPr defaultRowHeight="15" customHeight="1"/>
  <cols>
    <col min="1" max="1" width="4" style="15" customWidth="1"/>
    <col min="2" max="2" width="2.5" style="15" bestFit="1" customWidth="1"/>
    <col min="3" max="3" width="2.125" style="15" customWidth="1"/>
    <col min="4" max="4" width="0.5" style="15" customWidth="1"/>
    <col min="5" max="5" width="6.125" style="15" customWidth="1"/>
    <col min="6" max="6" width="0.5" style="15" customWidth="1"/>
    <col min="7" max="7" width="1" style="15" customWidth="1"/>
    <col min="8" max="8" width="6.125" style="15" customWidth="1"/>
    <col min="9" max="9" width="0.5" style="18" customWidth="1"/>
    <col min="10" max="10" width="1.75" style="15" customWidth="1"/>
    <col min="11" max="11" width="2.125" style="15" customWidth="1"/>
    <col min="12" max="12" width="0.5" style="15" customWidth="1"/>
    <col min="13" max="13" width="6.125" style="15" customWidth="1"/>
    <col min="14" max="14" width="0.5" style="15" customWidth="1"/>
    <col min="15" max="15" width="1" style="15" customWidth="1"/>
    <col min="16" max="16" width="6.125" style="15" customWidth="1"/>
    <col min="17" max="17" width="0.5" style="18" customWidth="1"/>
    <col min="18" max="18" width="1.75" style="15" customWidth="1"/>
    <col min="19" max="19" width="2.125" style="15" customWidth="1"/>
    <col min="20" max="20" width="0.5" style="15" customWidth="1"/>
    <col min="21" max="21" width="6.125" style="15" customWidth="1"/>
    <col min="22" max="22" width="0.5" style="15" customWidth="1"/>
    <col min="23" max="23" width="1" style="15" customWidth="1"/>
    <col min="24" max="24" width="6.125" style="15" customWidth="1"/>
    <col min="25" max="25" width="0.5" style="15" customWidth="1"/>
    <col min="26" max="26" width="1.75" style="15" customWidth="1"/>
    <col min="27" max="27" width="2.125" style="15" customWidth="1"/>
    <col min="28" max="28" width="0.5" style="15" customWidth="1"/>
    <col min="29" max="29" width="6.125" style="15" customWidth="1"/>
    <col min="30" max="30" width="0.5" style="15" customWidth="1"/>
    <col min="31" max="31" width="1" style="15" customWidth="1"/>
    <col min="32" max="32" width="6.125" style="15" customWidth="1"/>
    <col min="33" max="33" width="0.5" style="15" customWidth="1"/>
    <col min="34" max="34" width="1.75" style="15" customWidth="1"/>
    <col min="35" max="35" width="2.125" style="15" customWidth="1"/>
    <col min="36" max="36" width="0.625" style="15" customWidth="1"/>
    <col min="37" max="37" width="6.125" style="15" customWidth="1"/>
    <col min="38" max="38" width="0.5" style="15" customWidth="1"/>
    <col min="39" max="39" width="6.125" style="15" customWidth="1"/>
    <col min="40" max="40" width="1.75" style="15" customWidth="1"/>
    <col min="41" max="117" width="9" style="50"/>
    <col min="118" max="118" width="2.75" style="50" bestFit="1" customWidth="1"/>
    <col min="119" max="119" width="2.5" style="50" bestFit="1" customWidth="1"/>
    <col min="120" max="120" width="2.75" style="50" bestFit="1" customWidth="1"/>
    <col min="121" max="121" width="5.25" style="50" bestFit="1" customWidth="1"/>
    <col min="122" max="122" width="6.25" style="50" bestFit="1" customWidth="1"/>
    <col min="123" max="123" width="3.375" style="50" bestFit="1" customWidth="1"/>
    <col min="124" max="16384" width="9" style="50"/>
  </cols>
  <sheetData>
    <row r="1" spans="1:40" ht="15" customHeight="1" thickBot="1">
      <c r="C1" s="150" t="s">
        <v>41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 t="s">
        <v>40</v>
      </c>
      <c r="T1" s="150"/>
      <c r="U1" s="150"/>
      <c r="V1" s="150"/>
      <c r="W1" s="150"/>
      <c r="X1" s="150"/>
      <c r="Y1" s="150"/>
      <c r="Z1" s="150"/>
      <c r="AA1" s="150" t="s">
        <v>42</v>
      </c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</row>
    <row r="2" spans="1:40" ht="4.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40" s="15" customFormat="1" ht="15" customHeight="1">
      <c r="A3" s="161" t="str">
        <f>Entry!B4&amp;Entry!C4</f>
        <v>支部</v>
      </c>
      <c r="B3" s="161"/>
      <c r="C3" s="157">
        <f>Entry!B5</f>
        <v>0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</row>
    <row r="4" spans="1:40" s="15" customFormat="1" ht="15" customHeight="1" thickBot="1">
      <c r="A4" s="161"/>
      <c r="B4" s="161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</row>
    <row r="5" spans="1:40" s="15" customFormat="1" ht="15" customHeight="1" thickBot="1">
      <c r="C5" s="182" t="s">
        <v>70</v>
      </c>
      <c r="D5" s="183"/>
      <c r="E5" s="175">
        <f>Entry!B7</f>
        <v>0</v>
      </c>
      <c r="F5" s="175"/>
      <c r="G5" s="175"/>
      <c r="H5" s="175"/>
      <c r="I5" s="175"/>
      <c r="J5" s="176"/>
      <c r="K5" s="182" t="s">
        <v>71</v>
      </c>
      <c r="L5" s="183"/>
      <c r="M5" s="175">
        <f>Entry!B8</f>
        <v>0</v>
      </c>
      <c r="N5" s="175"/>
      <c r="O5" s="175"/>
      <c r="P5" s="175"/>
      <c r="Q5" s="175"/>
      <c r="R5" s="176"/>
      <c r="S5" s="182" t="s">
        <v>39</v>
      </c>
      <c r="T5" s="183"/>
      <c r="U5" s="174">
        <f>Entry!B9</f>
        <v>0</v>
      </c>
      <c r="V5" s="175"/>
      <c r="W5" s="175"/>
      <c r="X5" s="175"/>
      <c r="Y5" s="175"/>
      <c r="Z5" s="176"/>
      <c r="AA5" s="182" t="s">
        <v>38</v>
      </c>
      <c r="AB5" s="183"/>
      <c r="AC5" s="174">
        <f>Entry!B10</f>
        <v>0</v>
      </c>
      <c r="AD5" s="175"/>
      <c r="AE5" s="175"/>
      <c r="AF5" s="175"/>
      <c r="AG5" s="175"/>
      <c r="AH5" s="176"/>
      <c r="AI5" s="182" t="s">
        <v>74</v>
      </c>
      <c r="AJ5" s="183"/>
      <c r="AK5" s="174">
        <f>Entry!B11</f>
        <v>0</v>
      </c>
      <c r="AL5" s="175"/>
      <c r="AM5" s="175"/>
      <c r="AN5" s="176"/>
    </row>
    <row r="6" spans="1:40" s="15" customFormat="1" ht="15" customHeight="1" thickBot="1">
      <c r="B6" s="195" t="s">
        <v>76</v>
      </c>
      <c r="C6" s="55">
        <v>1</v>
      </c>
      <c r="D6" s="33"/>
      <c r="E6" s="34">
        <f>Entry!B16</f>
        <v>0</v>
      </c>
      <c r="F6" s="34"/>
      <c r="G6" s="34"/>
      <c r="H6" s="34">
        <f>Entry!C16</f>
        <v>0</v>
      </c>
      <c r="I6" s="35"/>
      <c r="J6" s="58">
        <f>Entry!F16</f>
        <v>0</v>
      </c>
      <c r="K6" s="55">
        <v>2</v>
      </c>
      <c r="L6" s="33"/>
      <c r="M6" s="34">
        <f>Entry!B17</f>
        <v>0</v>
      </c>
      <c r="N6" s="34"/>
      <c r="O6" s="34"/>
      <c r="P6" s="34">
        <f>Entry!C17</f>
        <v>0</v>
      </c>
      <c r="Q6" s="35"/>
      <c r="R6" s="58">
        <f>Entry!F17</f>
        <v>0</v>
      </c>
      <c r="S6" s="55">
        <v>3</v>
      </c>
      <c r="T6" s="33"/>
      <c r="U6" s="34">
        <f>Entry!B18</f>
        <v>0</v>
      </c>
      <c r="V6" s="34"/>
      <c r="W6" s="34"/>
      <c r="X6" s="34">
        <f>Entry!C18</f>
        <v>0</v>
      </c>
      <c r="Y6" s="35"/>
      <c r="Z6" s="58">
        <f>Entry!F18</f>
        <v>0</v>
      </c>
      <c r="AA6" s="55">
        <v>4</v>
      </c>
      <c r="AB6" s="33"/>
      <c r="AC6" s="34">
        <f>Entry!B19</f>
        <v>0</v>
      </c>
      <c r="AD6" s="34"/>
      <c r="AE6" s="34"/>
      <c r="AF6" s="34">
        <f>Entry!C19</f>
        <v>0</v>
      </c>
      <c r="AG6" s="35"/>
      <c r="AH6" s="36">
        <f>Entry!F19</f>
        <v>0</v>
      </c>
      <c r="AI6" s="184">
        <v>5</v>
      </c>
      <c r="AJ6" s="185"/>
      <c r="AK6" s="186">
        <f>Entry!B20</f>
        <v>0</v>
      </c>
      <c r="AL6" s="186">
        <f>Entry!C20</f>
        <v>0</v>
      </c>
      <c r="AM6" s="187">
        <f>Entry!C20</f>
        <v>0</v>
      </c>
      <c r="AN6" s="189">
        <f>Entry!F20</f>
        <v>0</v>
      </c>
    </row>
    <row r="7" spans="1:40" s="15" customFormat="1" ht="15" customHeight="1" thickBot="1">
      <c r="B7" s="196"/>
      <c r="C7" s="119">
        <v>6</v>
      </c>
      <c r="D7" s="46"/>
      <c r="E7" s="47">
        <f>Entry!B21</f>
        <v>0</v>
      </c>
      <c r="F7" s="47"/>
      <c r="G7" s="47"/>
      <c r="H7" s="47">
        <f>Entry!C21</f>
        <v>0</v>
      </c>
      <c r="I7" s="48"/>
      <c r="J7" s="188">
        <f>Entry!F21</f>
        <v>0</v>
      </c>
      <c r="K7" s="120">
        <v>7</v>
      </c>
      <c r="L7" s="46"/>
      <c r="M7" s="47">
        <f>Entry!B22</f>
        <v>0</v>
      </c>
      <c r="N7" s="47"/>
      <c r="O7" s="47"/>
      <c r="P7" s="47">
        <f>Entry!C22</f>
        <v>0</v>
      </c>
      <c r="Q7" s="48"/>
      <c r="R7" s="188">
        <f>Entry!F22</f>
        <v>0</v>
      </c>
      <c r="S7" s="120">
        <v>8</v>
      </c>
      <c r="T7" s="46"/>
      <c r="U7" s="47">
        <f>Entry!B23</f>
        <v>0</v>
      </c>
      <c r="V7" s="47"/>
      <c r="W7" s="47"/>
      <c r="X7" s="47">
        <f>Entry!C23</f>
        <v>0</v>
      </c>
      <c r="Y7" s="48"/>
      <c r="Z7" s="188">
        <f>Entry!F23</f>
        <v>0</v>
      </c>
      <c r="AA7" s="120">
        <v>9</v>
      </c>
      <c r="AB7" s="46"/>
      <c r="AC7" s="47">
        <f>Entry!B24</f>
        <v>0</v>
      </c>
      <c r="AD7" s="47"/>
      <c r="AE7" s="47"/>
      <c r="AF7" s="47">
        <f>Entry!C24</f>
        <v>0</v>
      </c>
      <c r="AG7" s="48"/>
      <c r="AH7" s="49">
        <f>Entry!F24</f>
        <v>0</v>
      </c>
    </row>
    <row r="8" spans="1:40" s="15" customFormat="1" ht="15" customHeight="1" thickBot="1">
      <c r="B8" s="197" t="s">
        <v>77</v>
      </c>
      <c r="C8" s="184">
        <v>1</v>
      </c>
      <c r="D8" s="185"/>
      <c r="E8" s="186">
        <f>Entry!B26</f>
        <v>0</v>
      </c>
      <c r="F8" s="186"/>
      <c r="G8" s="186"/>
      <c r="H8" s="186">
        <f>Entry!C26</f>
        <v>0</v>
      </c>
      <c r="I8" s="187"/>
      <c r="J8" s="193" t="str">
        <f>Entry!F26</f>
        <v/>
      </c>
      <c r="K8" s="184">
        <v>2</v>
      </c>
      <c r="L8" s="185"/>
      <c r="M8" s="186">
        <f>Entry!B27</f>
        <v>0</v>
      </c>
      <c r="N8" s="186"/>
      <c r="O8" s="186"/>
      <c r="P8" s="186">
        <f>Entry!C27</f>
        <v>0</v>
      </c>
      <c r="Q8" s="187"/>
      <c r="R8" s="193" t="str">
        <f>Entry!F27</f>
        <v/>
      </c>
      <c r="S8" s="184">
        <v>3</v>
      </c>
      <c r="T8" s="185"/>
      <c r="U8" s="186">
        <f>Entry!B28</f>
        <v>0</v>
      </c>
      <c r="V8" s="186"/>
      <c r="W8" s="186"/>
      <c r="X8" s="186">
        <f>Entry!C28</f>
        <v>0</v>
      </c>
      <c r="Y8" s="187"/>
      <c r="Z8" s="193" t="str">
        <f>Entry!F28</f>
        <v/>
      </c>
      <c r="AA8" s="192">
        <v>4</v>
      </c>
      <c r="AB8" s="185"/>
      <c r="AC8" s="186">
        <f>Entry!B29</f>
        <v>0</v>
      </c>
      <c r="AD8" s="186"/>
      <c r="AE8" s="186"/>
      <c r="AF8" s="186">
        <f>Entry!C29</f>
        <v>0</v>
      </c>
      <c r="AG8" s="187"/>
      <c r="AH8" s="189" t="str">
        <f>Entry!F29</f>
        <v/>
      </c>
    </row>
    <row r="9" spans="1:40" s="15" customFormat="1" ht="15" customHeight="1">
      <c r="B9" s="198" t="s">
        <v>78</v>
      </c>
      <c r="C9" s="55">
        <v>1</v>
      </c>
      <c r="D9" s="33"/>
      <c r="E9" s="34">
        <f>Entry!B32</f>
        <v>0</v>
      </c>
      <c r="F9" s="34"/>
      <c r="G9" s="34"/>
      <c r="H9" s="34">
        <f>Entry!C32</f>
        <v>0</v>
      </c>
      <c r="I9" s="35"/>
      <c r="J9" s="60" t="str">
        <f>Entry!F32</f>
        <v/>
      </c>
      <c r="K9" s="190" t="s">
        <v>75</v>
      </c>
      <c r="L9" s="190"/>
      <c r="M9" s="34">
        <f>Entry!B33</f>
        <v>0</v>
      </c>
      <c r="N9" s="34"/>
      <c r="O9" s="34"/>
      <c r="P9" s="34">
        <f>Entry!C33</f>
        <v>0</v>
      </c>
      <c r="Q9" s="35"/>
      <c r="R9" s="58" t="str">
        <f>Entry!F33</f>
        <v/>
      </c>
      <c r="S9" s="52">
        <v>2</v>
      </c>
      <c r="T9" s="33"/>
      <c r="U9" s="34">
        <f>Entry!B34</f>
        <v>0</v>
      </c>
      <c r="V9" s="34"/>
      <c r="W9" s="34"/>
      <c r="X9" s="34">
        <f>Entry!C34</f>
        <v>0</v>
      </c>
      <c r="Y9" s="35"/>
      <c r="Z9" s="60" t="str">
        <f>Entry!F34</f>
        <v/>
      </c>
      <c r="AA9" s="190" t="s">
        <v>75</v>
      </c>
      <c r="AB9" s="190"/>
      <c r="AC9" s="34">
        <f>Entry!B35</f>
        <v>0</v>
      </c>
      <c r="AD9" s="34"/>
      <c r="AE9" s="34"/>
      <c r="AF9" s="34">
        <f>Entry!C35</f>
        <v>0</v>
      </c>
      <c r="AG9" s="35"/>
      <c r="AH9" s="36" t="str">
        <f>Entry!F35</f>
        <v/>
      </c>
    </row>
    <row r="10" spans="1:40" s="15" customFormat="1" ht="15" customHeight="1" thickBot="1">
      <c r="B10" s="199"/>
      <c r="C10" s="119">
        <v>3</v>
      </c>
      <c r="D10" s="46"/>
      <c r="E10" s="47">
        <f>Entry!B36</f>
        <v>0</v>
      </c>
      <c r="F10" s="47"/>
      <c r="G10" s="47"/>
      <c r="H10" s="47">
        <f>Entry!C36</f>
        <v>0</v>
      </c>
      <c r="I10" s="48"/>
      <c r="J10" s="62" t="str">
        <f>Entry!F36</f>
        <v/>
      </c>
      <c r="K10" s="191" t="s">
        <v>75</v>
      </c>
      <c r="L10" s="191"/>
      <c r="M10" s="47">
        <f>Entry!B37</f>
        <v>0</v>
      </c>
      <c r="N10" s="47"/>
      <c r="O10" s="47"/>
      <c r="P10" s="47">
        <f>Entry!C37</f>
        <v>0</v>
      </c>
      <c r="Q10" s="48"/>
      <c r="R10" s="194" t="str">
        <f>Entry!F37</f>
        <v/>
      </c>
      <c r="S10" s="54">
        <v>4</v>
      </c>
      <c r="T10" s="46"/>
      <c r="U10" s="47">
        <f>Entry!B38</f>
        <v>0</v>
      </c>
      <c r="V10" s="47"/>
      <c r="W10" s="47"/>
      <c r="X10" s="47">
        <f>Entry!C38</f>
        <v>0</v>
      </c>
      <c r="Y10" s="48"/>
      <c r="Z10" s="62" t="str">
        <f>Entry!F38</f>
        <v/>
      </c>
      <c r="AA10" s="191" t="s">
        <v>75</v>
      </c>
      <c r="AB10" s="191"/>
      <c r="AC10" s="47">
        <f>Entry!B39</f>
        <v>0</v>
      </c>
      <c r="AD10" s="47"/>
      <c r="AE10" s="47"/>
      <c r="AF10" s="47">
        <f>Entry!C39</f>
        <v>0</v>
      </c>
      <c r="AG10" s="48"/>
      <c r="AH10" s="49" t="str">
        <f>Entry!F39</f>
        <v/>
      </c>
    </row>
    <row r="11" spans="1:40" s="15" customFormat="1" ht="15" customHeight="1"/>
    <row r="12" spans="1:40" s="15" customFormat="1" ht="15" customHeight="1"/>
    <row r="13" spans="1:40" s="15" customFormat="1" ht="15" customHeight="1"/>
    <row r="14" spans="1:40" s="15" customFormat="1" ht="15" customHeight="1"/>
    <row r="15" spans="1:40" s="15" customFormat="1" ht="15" customHeight="1"/>
  </sheetData>
  <sheetProtection sheet="1" objects="1" scenarios="1" selectLockedCells="1"/>
  <mergeCells count="16">
    <mergeCell ref="U5:Z5"/>
    <mergeCell ref="AI5:AJ5"/>
    <mergeCell ref="AK5:AN5"/>
    <mergeCell ref="B6:B7"/>
    <mergeCell ref="S5:T5"/>
    <mergeCell ref="M5:R5"/>
    <mergeCell ref="E5:J5"/>
    <mergeCell ref="AC5:AH5"/>
    <mergeCell ref="C5:D5"/>
    <mergeCell ref="K5:L5"/>
    <mergeCell ref="AA5:AB5"/>
    <mergeCell ref="B9:B10"/>
    <mergeCell ref="C1:R1"/>
    <mergeCell ref="S1:Z1"/>
    <mergeCell ref="AA1:AM1"/>
    <mergeCell ref="C3:X4"/>
  </mergeCells>
  <phoneticPr fontId="34"/>
  <pageMargins left="0.59055118110236227" right="0.39370078740157483" top="0.59055118110236227" bottom="0.59055118110236227" header="0.39370078740157483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39" sqref="F39"/>
    </sheetView>
  </sheetViews>
  <sheetFormatPr defaultRowHeight="13.5"/>
  <cols>
    <col min="1" max="1" width="5.25" bestFit="1" customWidth="1"/>
    <col min="2" max="2" width="3.5" bestFit="1" customWidth="1"/>
  </cols>
  <sheetData>
    <row r="1" spans="1:2">
      <c r="A1" t="s">
        <v>45</v>
      </c>
      <c r="B1">
        <v>1</v>
      </c>
    </row>
    <row r="2" spans="1:2">
      <c r="A2" t="s">
        <v>46</v>
      </c>
      <c r="B2">
        <v>2</v>
      </c>
    </row>
    <row r="3" spans="1:2">
      <c r="A3" t="s">
        <v>47</v>
      </c>
      <c r="B3">
        <v>3</v>
      </c>
    </row>
    <row r="4" spans="1:2">
      <c r="A4" t="s">
        <v>48</v>
      </c>
      <c r="B4">
        <v>4</v>
      </c>
    </row>
    <row r="5" spans="1:2">
      <c r="A5" t="s">
        <v>49</v>
      </c>
      <c r="B5">
        <v>5</v>
      </c>
    </row>
    <row r="6" spans="1:2">
      <c r="A6" t="s">
        <v>50</v>
      </c>
      <c r="B6">
        <v>6</v>
      </c>
    </row>
    <row r="7" spans="1:2">
      <c r="A7" t="s">
        <v>51</v>
      </c>
      <c r="B7">
        <v>7</v>
      </c>
    </row>
    <row r="8" spans="1:2">
      <c r="A8" t="s">
        <v>52</v>
      </c>
      <c r="B8">
        <v>8</v>
      </c>
    </row>
    <row r="9" spans="1:2">
      <c r="A9" t="s">
        <v>53</v>
      </c>
      <c r="B9">
        <v>9</v>
      </c>
    </row>
    <row r="10" spans="1:2">
      <c r="A10" t="s">
        <v>54</v>
      </c>
      <c r="B10">
        <v>10</v>
      </c>
    </row>
  </sheetData>
  <phoneticPr fontId="3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opLeftCell="A16" zoomScale="70" zoomScaleNormal="70" workbookViewId="0">
      <selection activeCell="Z46" sqref="Z46"/>
    </sheetView>
  </sheetViews>
  <sheetFormatPr defaultRowHeight="14.25"/>
  <cols>
    <col min="1" max="1" width="4.625" style="264" customWidth="1"/>
    <col min="2" max="2" width="4.5" style="122" customWidth="1"/>
    <col min="3" max="3" width="3.625" style="122" customWidth="1"/>
    <col min="4" max="4" width="6.375" style="122" bestFit="1" customWidth="1"/>
    <col min="5" max="5" width="9" style="122"/>
    <col min="6" max="6" width="2.625" style="122" bestFit="1" customWidth="1"/>
    <col min="7" max="7" width="5.25" style="122" bestFit="1" customWidth="1"/>
    <col min="8" max="8" width="6.875" style="122" bestFit="1" customWidth="1"/>
    <col min="9" max="9" width="9" style="122" bestFit="1" customWidth="1"/>
    <col min="10" max="10" width="6.875" style="122" bestFit="1" customWidth="1"/>
    <col min="11" max="11" width="3.5" style="122" bestFit="1" customWidth="1"/>
    <col min="12" max="12" width="15.5" style="122" customWidth="1"/>
    <col min="13" max="13" width="7.5" style="122" bestFit="1" customWidth="1"/>
    <col min="14" max="14" width="4.625" style="298" customWidth="1"/>
    <col min="15" max="15" width="4.5" style="122" customWidth="1"/>
    <col min="16" max="16" width="3.625" style="122" customWidth="1"/>
    <col min="17" max="17" width="6.5" style="122" bestFit="1" customWidth="1"/>
    <col min="18" max="18" width="9" style="122"/>
    <col min="19" max="19" width="4.125" style="122" bestFit="1" customWidth="1"/>
    <col min="20" max="20" width="2.875" style="122" bestFit="1" customWidth="1"/>
    <col min="21" max="21" width="2.625" style="122" bestFit="1" customWidth="1"/>
    <col min="22" max="22" width="5.25" style="122" bestFit="1" customWidth="1"/>
    <col min="23" max="23" width="6.875" style="122" bestFit="1" customWidth="1"/>
    <col min="24" max="24" width="9" style="122" bestFit="1" customWidth="1"/>
    <col min="25" max="25" width="6.875" style="122" bestFit="1" customWidth="1"/>
    <col min="26" max="26" width="3.5" style="122" bestFit="1" customWidth="1"/>
    <col min="27" max="27" width="16.75" style="122" customWidth="1"/>
    <col min="28" max="28" width="13" style="122" customWidth="1"/>
    <col min="29" max="29" width="4.625" style="303" customWidth="1"/>
    <col min="30" max="30" width="4.5" style="122" customWidth="1"/>
    <col min="31" max="31" width="2.5" style="122" customWidth="1"/>
    <col min="32" max="32" width="8" style="122" customWidth="1"/>
    <col min="33" max="33" width="3.125" style="122" customWidth="1"/>
    <col min="34" max="34" width="5.25" style="122" bestFit="1" customWidth="1"/>
    <col min="35" max="35" width="6.875" style="122" bestFit="1" customWidth="1"/>
    <col min="36" max="36" width="3.5" style="122" hidden="1" customWidth="1"/>
    <col min="37" max="37" width="3.875" style="122" customWidth="1"/>
    <col min="38" max="38" width="17.25" style="122" bestFit="1" customWidth="1"/>
    <col min="39" max="16384" width="9" style="122"/>
  </cols>
  <sheetData>
    <row r="1" spans="1:38" s="294" customFormat="1" ht="40.5">
      <c r="A1" s="263"/>
      <c r="B1" s="294" t="s">
        <v>56</v>
      </c>
      <c r="C1" s="294" t="s">
        <v>55</v>
      </c>
      <c r="D1" s="294" t="s">
        <v>57</v>
      </c>
      <c r="E1" s="294" t="s">
        <v>62</v>
      </c>
      <c r="F1" s="294" t="s">
        <v>58</v>
      </c>
      <c r="G1" s="294" t="s">
        <v>59</v>
      </c>
      <c r="H1" s="294" t="s">
        <v>60</v>
      </c>
      <c r="I1" s="294" t="s">
        <v>66</v>
      </c>
      <c r="J1" s="294" t="s">
        <v>67</v>
      </c>
      <c r="K1" s="294" t="s">
        <v>61</v>
      </c>
      <c r="L1" s="294" t="s">
        <v>63</v>
      </c>
      <c r="N1" s="295"/>
      <c r="O1" s="294" t="s">
        <v>56</v>
      </c>
      <c r="P1" s="294" t="s">
        <v>55</v>
      </c>
      <c r="Q1" s="294" t="s">
        <v>57</v>
      </c>
      <c r="R1" s="294" t="s">
        <v>62</v>
      </c>
      <c r="U1" s="294" t="s">
        <v>58</v>
      </c>
      <c r="V1" s="294" t="s">
        <v>59</v>
      </c>
      <c r="W1" s="294" t="s">
        <v>60</v>
      </c>
      <c r="X1" s="294" t="s">
        <v>66</v>
      </c>
      <c r="Y1" s="294" t="s">
        <v>67</v>
      </c>
      <c r="Z1" s="294" t="s">
        <v>61</v>
      </c>
      <c r="AA1" s="294" t="s">
        <v>63</v>
      </c>
      <c r="AC1" s="299"/>
      <c r="AD1" s="294" t="s">
        <v>56</v>
      </c>
      <c r="AE1" s="294" t="s">
        <v>55</v>
      </c>
      <c r="AF1" s="294" t="s">
        <v>62</v>
      </c>
      <c r="AG1" s="294" t="s">
        <v>64</v>
      </c>
      <c r="AH1" s="294" t="s">
        <v>59</v>
      </c>
      <c r="AI1" s="294" t="s">
        <v>60</v>
      </c>
      <c r="AJ1" s="294" t="s">
        <v>61</v>
      </c>
      <c r="AK1" s="294" t="s">
        <v>65</v>
      </c>
      <c r="AL1" s="294" t="s">
        <v>63</v>
      </c>
    </row>
    <row r="2" spans="1:38">
      <c r="A2" s="265"/>
      <c r="B2" s="266" t="str">
        <f>IF(OR(G2="",Entry!$B$4=""),"",Entry!$B$4)</f>
        <v/>
      </c>
      <c r="C2" s="266" t="str">
        <f>IFERROR(VLOOKUP(B2,支部!$A$1:$B$10,2,FALSE),"")</f>
        <v/>
      </c>
      <c r="D2" s="266" t="str">
        <f>IF(AND(Entry!$E$9="",G2=""),"",Entry!$E$9)&amp;"S"</f>
        <v>S</v>
      </c>
      <c r="E2" s="266" t="str">
        <f>IF(AND(Entry!B26="",Entry!C26=""),"",Entry!$B$6)</f>
        <v/>
      </c>
      <c r="F2" s="266">
        <v>1</v>
      </c>
      <c r="G2" s="266" t="str">
        <f>IF(Entry!B26="","",Entry!B26)</f>
        <v/>
      </c>
      <c r="H2" s="266" t="str">
        <f>IF(Entry!C26="","",Entry!C26)</f>
        <v/>
      </c>
      <c r="I2" s="266" t="str">
        <f>IF(Entry!D26="","",Entry!D26)</f>
        <v/>
      </c>
      <c r="J2" s="266" t="str">
        <f>IF(Entry!E26="","",Entry!E26)</f>
        <v/>
      </c>
      <c r="K2" s="266" t="str">
        <f>IF(Entry!F26="","",IF(Entry!F26=1,"①",IF(Entry!F26=2,"②",IF(Entry!F26=3,"③"))))</f>
        <v/>
      </c>
      <c r="L2" s="266" t="str">
        <f>IF(AND(Entry!B26="",Entry!C26=""),"",Entry!$B$5)</f>
        <v/>
      </c>
      <c r="M2" s="266" t="str">
        <f>IF(G2="","",G2)&amp;IF(K2="","",K2)</f>
        <v/>
      </c>
      <c r="N2" s="296"/>
      <c r="O2" s="269" t="str">
        <f>IF(Entry!$B$4="","",Entry!$B$4)</f>
        <v/>
      </c>
      <c r="P2" s="269" t="str">
        <f>IFERROR(VLOOKUP(O2,支部!$A$1:$B$10,2,FALSE),"")</f>
        <v/>
      </c>
      <c r="Q2" s="269" t="str">
        <f>IF(AND(Entry!$E$9="",T2=""),"",Entry!$E$9)&amp;"D"</f>
        <v>D</v>
      </c>
      <c r="R2" s="269" t="str">
        <f>IF(AND(Entry!B32="",Entry!C32=""),"",Entry!$B$6)</f>
        <v/>
      </c>
      <c r="S2" s="269" t="str">
        <f>N2&amp;T2</f>
        <v>A</v>
      </c>
      <c r="T2" s="269" t="s">
        <v>22</v>
      </c>
      <c r="U2" s="269">
        <v>1</v>
      </c>
      <c r="V2" s="269" t="str">
        <f>IF(Entry!B32="","",Entry!B32)</f>
        <v/>
      </c>
      <c r="W2" s="269" t="str">
        <f>IF(Entry!C32="","",Entry!C32)</f>
        <v/>
      </c>
      <c r="X2" s="269" t="str">
        <f>IF(Entry!D32="","",Entry!D32)</f>
        <v/>
      </c>
      <c r="Y2" s="269" t="str">
        <f>IF(Entry!E32="","",Entry!E32)</f>
        <v/>
      </c>
      <c r="Z2" s="269" t="str">
        <f>IF(Entry!F32="","",IF(Entry!F32=1,"①",IF(Entry!F32=2,"②",IF(Entry!F32=3,"③"))))</f>
        <v/>
      </c>
      <c r="AA2" s="269" t="str">
        <f>IF(AND(Entry!B32="",Entry!C32=""),"",Entry!$B$5)</f>
        <v/>
      </c>
      <c r="AB2" s="269" t="str">
        <f>IF(V2="","",V2)&amp;IF(Z2="","",Z2)&amp;"・"&amp;IF(V3="","",V3)&amp;IF(Z3="","",Z3)</f>
        <v>・</v>
      </c>
      <c r="AC2" s="300" t="str">
        <f>"-"&amp;AG2</f>
        <v>-1</v>
      </c>
      <c r="AD2" s="291" t="str">
        <f>IF(Entry!$B$4="","",Entry!$B$4)</f>
        <v/>
      </c>
      <c r="AE2" s="291" t="str">
        <f>IFERROR(VLOOKUP(AD2,支部!$A$1:$B$10,2,FALSE),"")</f>
        <v/>
      </c>
      <c r="AF2" s="291" t="str">
        <f>IF(Entry!B16="","",Entry!$B$6)</f>
        <v/>
      </c>
      <c r="AG2" s="291">
        <v>1</v>
      </c>
      <c r="AH2" s="291" t="str">
        <f>IF(Entry!B16="","",Entry!B16)</f>
        <v/>
      </c>
      <c r="AI2" s="291" t="str">
        <f>IF(Entry!C16="","",Entry!C16)</f>
        <v/>
      </c>
      <c r="AJ2" s="291" t="str">
        <f>IF(Entry!F16="","",Entry!F16)</f>
        <v/>
      </c>
      <c r="AK2" s="291" t="str">
        <f>IF(Entry!F16="","",IF(Entry!F16=1,"①",IF(Entry!F16=2,"②",IF(Entry!F16=3,"③"))))</f>
        <v/>
      </c>
      <c r="AL2" s="291" t="str">
        <f>IF(Entry!B16="","",Entry!$B$5)</f>
        <v/>
      </c>
    </row>
    <row r="3" spans="1:38">
      <c r="A3" s="267"/>
      <c r="B3" s="268" t="str">
        <f>IF(OR(G3="",Entry!$B$4=""),"",Entry!$B$4)</f>
        <v/>
      </c>
      <c r="C3" s="268" t="str">
        <f>IFERROR(VLOOKUP(B3,支部!$A$1:$B$10,2,FALSE),"")</f>
        <v/>
      </c>
      <c r="D3" s="268" t="str">
        <f>IF(AND(Entry!$E$9="",G3=""),"",Entry!$E$9)&amp;"S"</f>
        <v>S</v>
      </c>
      <c r="E3" s="268" t="str">
        <f>IF(AND(Entry!B27="",Entry!C27=""),"",Entry!$B$6)</f>
        <v/>
      </c>
      <c r="F3" s="268">
        <v>2</v>
      </c>
      <c r="G3" s="268" t="str">
        <f>IF(Entry!B27="","",Entry!B27)</f>
        <v/>
      </c>
      <c r="H3" s="268" t="str">
        <f>IF(Entry!C27="","",Entry!C27)</f>
        <v/>
      </c>
      <c r="I3" s="268" t="str">
        <f>IF(Entry!D27="","",Entry!D27)</f>
        <v/>
      </c>
      <c r="J3" s="268" t="str">
        <f>IF(Entry!E27="","",Entry!E27)</f>
        <v/>
      </c>
      <c r="K3" s="268" t="str">
        <f>IF(Entry!F27="","",IF(Entry!F27=1,"①",IF(Entry!F27=2,"②",IF(Entry!F27=3,"③"))))</f>
        <v/>
      </c>
      <c r="L3" s="268" t="str">
        <f>IF(AND(Entry!B27="",Entry!C27=""),"",Entry!$B$5)</f>
        <v/>
      </c>
      <c r="M3" s="268" t="str">
        <f t="shared" ref="M3:M6" si="0">IF(G3="","",G3)&amp;IF(K3="","",K3)</f>
        <v/>
      </c>
      <c r="N3" s="297"/>
      <c r="O3" s="270" t="str">
        <f>IF(Entry!$B$4="","",Entry!$B$4)</f>
        <v/>
      </c>
      <c r="P3" s="270" t="str">
        <f>IFERROR(VLOOKUP(O3,支部!$A$1:$B$10,2,FALSE),"")</f>
        <v/>
      </c>
      <c r="Q3" s="270" t="str">
        <f>IF(AND(Entry!$E$9="",T3=""),"",Entry!$E$9)&amp;"D"</f>
        <v>D</v>
      </c>
      <c r="R3" s="270" t="str">
        <f>IF(AND(Entry!B33="",Entry!C33=""),"",Entry!$B$6)</f>
        <v/>
      </c>
      <c r="S3" s="270" t="str">
        <f>N2&amp;T3</f>
        <v>B</v>
      </c>
      <c r="T3" s="270" t="s">
        <v>23</v>
      </c>
      <c r="U3" s="270">
        <v>1</v>
      </c>
      <c r="V3" s="270" t="str">
        <f>IF(Entry!B33="","",Entry!B33)</f>
        <v/>
      </c>
      <c r="W3" s="270" t="str">
        <f>IF(Entry!C33="","",Entry!C33)</f>
        <v/>
      </c>
      <c r="X3" s="270" t="str">
        <f>IF(Entry!D33="","",Entry!D33)</f>
        <v/>
      </c>
      <c r="Y3" s="270" t="str">
        <f>IF(Entry!E33="","",Entry!E33)</f>
        <v/>
      </c>
      <c r="Z3" s="270" t="str">
        <f>IF(Entry!F33="","",IF(Entry!F33=1,"①",IF(Entry!F33=2,"②",IF(Entry!F33=3,"③"))))</f>
        <v/>
      </c>
      <c r="AA3" s="270" t="str">
        <f>IF(AND(Entry!B33="",Entry!C33=""),"",Entry!$B$5)</f>
        <v/>
      </c>
      <c r="AB3" s="270"/>
      <c r="AC3" s="301" t="str">
        <f>"-"&amp;AG3</f>
        <v>-2</v>
      </c>
      <c r="AD3" s="292" t="str">
        <f>IF(Entry!$B$4="","",Entry!$B$4)</f>
        <v/>
      </c>
      <c r="AE3" s="292" t="str">
        <f>IFERROR(VLOOKUP(AD3,支部!$A$1:$B$10,2,FALSE),"")</f>
        <v/>
      </c>
      <c r="AF3" s="292" t="str">
        <f>IF(Entry!B17="","",Entry!$B$6)</f>
        <v/>
      </c>
      <c r="AG3" s="292">
        <v>2</v>
      </c>
      <c r="AH3" s="292" t="str">
        <f>IF(Entry!B17="","",Entry!B17)</f>
        <v/>
      </c>
      <c r="AI3" s="292" t="str">
        <f>IF(Entry!C17="","",Entry!C17)</f>
        <v/>
      </c>
      <c r="AJ3" s="292" t="str">
        <f>IF(Entry!F17="","",Entry!F17)</f>
        <v/>
      </c>
      <c r="AK3" s="292" t="str">
        <f>IF(Entry!F17="","",IF(Entry!F17=1,"①",IF(Entry!F17=2,"②",IF(Entry!F17=3,"③"))))</f>
        <v/>
      </c>
      <c r="AL3" s="292" t="str">
        <f>IF(Entry!B17="","",Entry!$B$5)</f>
        <v/>
      </c>
    </row>
    <row r="4" spans="1:38">
      <c r="A4" s="267"/>
      <c r="B4" s="268" t="str">
        <f>IF(OR(G4="",Entry!$B$4=""),"",Entry!$B$4)</f>
        <v/>
      </c>
      <c r="C4" s="268" t="str">
        <f>IFERROR(VLOOKUP(B4,支部!$A$1:$B$10,2,FALSE),"")</f>
        <v/>
      </c>
      <c r="D4" s="268" t="str">
        <f>IF(AND(Entry!$E$9="",G4=""),"",Entry!$E$9)&amp;"S"</f>
        <v>S</v>
      </c>
      <c r="E4" s="268" t="str">
        <f>IF(AND(Entry!B28="",Entry!C28=""),"",Entry!$B$6)</f>
        <v/>
      </c>
      <c r="F4" s="268">
        <v>3</v>
      </c>
      <c r="G4" s="268" t="str">
        <f>IF(Entry!B28="","",Entry!B28)</f>
        <v/>
      </c>
      <c r="H4" s="268" t="str">
        <f>IF(Entry!C28="","",Entry!C28)</f>
        <v/>
      </c>
      <c r="I4" s="268" t="str">
        <f>IF(Entry!D28="","",Entry!D28)</f>
        <v/>
      </c>
      <c r="J4" s="268" t="str">
        <f>IF(Entry!E28="","",Entry!E28)</f>
        <v/>
      </c>
      <c r="K4" s="268" t="str">
        <f>IF(Entry!F28="","",IF(Entry!F28=1,"①",IF(Entry!F28=2,"②",IF(Entry!F28=3,"③"))))</f>
        <v/>
      </c>
      <c r="L4" s="268" t="str">
        <f>IF(AND(Entry!B28="",Entry!C28=""),"",Entry!$B$5)</f>
        <v/>
      </c>
      <c r="M4" s="268" t="str">
        <f t="shared" si="0"/>
        <v/>
      </c>
      <c r="N4" s="296"/>
      <c r="O4" s="269" t="str">
        <f>IF(Entry!$B$4="","",Entry!$B$4)</f>
        <v/>
      </c>
      <c r="P4" s="269" t="str">
        <f>IFERROR(VLOOKUP(O4,支部!$A$1:$B$10,2,FALSE),"")</f>
        <v/>
      </c>
      <c r="Q4" s="269" t="str">
        <f>IF(AND(Entry!$E$9="",T4=""),"",Entry!$E$9)&amp;"D"</f>
        <v>D</v>
      </c>
      <c r="R4" s="269" t="str">
        <f>IF(AND(Entry!B34="",Entry!C34=""),"",Entry!$B$6)</f>
        <v/>
      </c>
      <c r="S4" s="269" t="str">
        <f>N4&amp;T4</f>
        <v>A</v>
      </c>
      <c r="T4" s="269" t="s">
        <v>22</v>
      </c>
      <c r="U4" s="269">
        <v>2</v>
      </c>
      <c r="V4" s="269" t="str">
        <f>IF(Entry!B34="","",Entry!B34)</f>
        <v/>
      </c>
      <c r="W4" s="269" t="str">
        <f>IF(Entry!C34="","",Entry!C34)</f>
        <v/>
      </c>
      <c r="X4" s="269" t="str">
        <f>IF(Entry!D34="","",Entry!D34)</f>
        <v/>
      </c>
      <c r="Y4" s="269" t="str">
        <f>IF(Entry!E34="","",Entry!E34)</f>
        <v/>
      </c>
      <c r="Z4" s="269" t="str">
        <f>IF(Entry!F34="","",IF(Entry!F34=1,"①",IF(Entry!F34=2,"②",IF(Entry!F34=3,"③"))))</f>
        <v/>
      </c>
      <c r="AA4" s="269" t="str">
        <f>IF(AND(Entry!B34="",Entry!C34=""),"",Entry!$B$5)</f>
        <v/>
      </c>
      <c r="AB4" s="269" t="str">
        <f t="shared" ref="AB4:AB10" si="1">IF(V4="","",V4)&amp;IF(Z4="","",Z4)&amp;"・"&amp;IF(V5="","",V5)&amp;IF(Z5="","",Z5)</f>
        <v>・</v>
      </c>
      <c r="AC4" s="301" t="str">
        <f>"-"&amp;AG4</f>
        <v>-3</v>
      </c>
      <c r="AD4" s="292" t="str">
        <f>IF(Entry!$B$4="","",Entry!$B$4)</f>
        <v/>
      </c>
      <c r="AE4" s="292" t="str">
        <f>IFERROR(VLOOKUP(AD4,支部!$A$1:$B$10,2,FALSE),"")</f>
        <v/>
      </c>
      <c r="AF4" s="292" t="str">
        <f>IF(Entry!B18="","",Entry!$B$6)</f>
        <v/>
      </c>
      <c r="AG4" s="292">
        <v>3</v>
      </c>
      <c r="AH4" s="292" t="str">
        <f>IF(Entry!B18="","",Entry!B18)</f>
        <v/>
      </c>
      <c r="AI4" s="292" t="str">
        <f>IF(Entry!C18="","",Entry!C18)</f>
        <v/>
      </c>
      <c r="AJ4" s="292" t="str">
        <f>IF(Entry!F18="","",Entry!F18)</f>
        <v/>
      </c>
      <c r="AK4" s="292" t="str">
        <f>IF(Entry!F18="","",IF(Entry!F18=1,"①",IF(Entry!F18=2,"②",IF(Entry!F18=3,"③"))))</f>
        <v/>
      </c>
      <c r="AL4" s="292" t="str">
        <f>IF(Entry!B18="","",Entry!$B$5)</f>
        <v/>
      </c>
    </row>
    <row r="5" spans="1:38">
      <c r="A5" s="267"/>
      <c r="B5" s="268" t="str">
        <f>IF(OR(G5="",Entry!$B$4=""),"",Entry!$B$4)</f>
        <v/>
      </c>
      <c r="C5" s="268" t="str">
        <f>IFERROR(VLOOKUP(B5,支部!$A$1:$B$10,2,FALSE),"")</f>
        <v/>
      </c>
      <c r="D5" s="268" t="str">
        <f>IF(AND(Entry!$E$9="",G5=""),"",Entry!$E$9)&amp;"S"</f>
        <v>S</v>
      </c>
      <c r="E5" s="268" t="str">
        <f>IF(AND(Entry!B29="",Entry!C29=""),"",Entry!$B$6)</f>
        <v/>
      </c>
      <c r="F5" s="268">
        <v>4</v>
      </c>
      <c r="G5" s="268" t="str">
        <f>IF(Entry!B29="","",Entry!B29)</f>
        <v/>
      </c>
      <c r="H5" s="268" t="str">
        <f>IF(Entry!C29="","",Entry!C29)</f>
        <v/>
      </c>
      <c r="I5" s="268" t="str">
        <f>IF(Entry!D29="","",Entry!D29)</f>
        <v/>
      </c>
      <c r="J5" s="268" t="str">
        <f>IF(Entry!E29="","",Entry!E29)</f>
        <v/>
      </c>
      <c r="K5" s="268" t="str">
        <f>IF(Entry!F29="","",IF(Entry!F29=1,"①",IF(Entry!F29=2,"②",IF(Entry!F29=3,"③"))))</f>
        <v/>
      </c>
      <c r="L5" s="268" t="str">
        <f>IF(AND(Entry!B29="",Entry!C29=""),"",Entry!$B$5)</f>
        <v/>
      </c>
      <c r="M5" s="268" t="str">
        <f t="shared" si="0"/>
        <v/>
      </c>
      <c r="N5" s="297"/>
      <c r="O5" s="270" t="str">
        <f>IF(Entry!$B$4="","",Entry!$B$4)</f>
        <v/>
      </c>
      <c r="P5" s="270" t="str">
        <f>IFERROR(VLOOKUP(O5,支部!$A$1:$B$10,2,FALSE),"")</f>
        <v/>
      </c>
      <c r="Q5" s="270" t="str">
        <f>IF(AND(Entry!$E$9="",T5=""),"",Entry!$E$9)&amp;"D"</f>
        <v>D</v>
      </c>
      <c r="R5" s="270" t="str">
        <f>IF(AND(Entry!B35="",Entry!C35=""),"",Entry!$B$6)</f>
        <v/>
      </c>
      <c r="S5" s="270" t="str">
        <f>N4&amp;T5</f>
        <v>B</v>
      </c>
      <c r="T5" s="270" t="s">
        <v>23</v>
      </c>
      <c r="U5" s="270">
        <v>2</v>
      </c>
      <c r="V5" s="270" t="str">
        <f>IF(Entry!B35="","",Entry!B35)</f>
        <v/>
      </c>
      <c r="W5" s="270" t="str">
        <f>IF(Entry!C35="","",Entry!C35)</f>
        <v/>
      </c>
      <c r="X5" s="270" t="str">
        <f>IF(Entry!D35="","",Entry!D35)</f>
        <v/>
      </c>
      <c r="Y5" s="270" t="str">
        <f>IF(Entry!E35="","",Entry!E35)</f>
        <v/>
      </c>
      <c r="Z5" s="270" t="str">
        <f>IF(Entry!F35="","",IF(Entry!F35=1,"①",IF(Entry!F35=2,"②",IF(Entry!F35=3,"③"))))</f>
        <v/>
      </c>
      <c r="AA5" s="270" t="str">
        <f>IF(AND(Entry!B35="",Entry!C35=""),"",Entry!$B$5)</f>
        <v/>
      </c>
      <c r="AB5" s="270"/>
      <c r="AC5" s="301" t="str">
        <f>"-"&amp;AG5</f>
        <v>-4</v>
      </c>
      <c r="AD5" s="292" t="str">
        <f>IF(Entry!$B$4="","",Entry!$B$4)</f>
        <v/>
      </c>
      <c r="AE5" s="292" t="str">
        <f>IFERROR(VLOOKUP(AD5,支部!$A$1:$B$10,2,FALSE),"")</f>
        <v/>
      </c>
      <c r="AF5" s="292" t="str">
        <f>IF(Entry!B19="","",Entry!$B$6)</f>
        <v/>
      </c>
      <c r="AG5" s="292">
        <v>4</v>
      </c>
      <c r="AH5" s="292" t="str">
        <f>IF(Entry!B19="","",Entry!B19)</f>
        <v/>
      </c>
      <c r="AI5" s="292" t="str">
        <f>IF(Entry!C19="","",Entry!C19)</f>
        <v/>
      </c>
      <c r="AJ5" s="292" t="str">
        <f>IF(Entry!F19="","",Entry!F19)</f>
        <v/>
      </c>
      <c r="AK5" s="292" t="str">
        <f>IF(Entry!F19="","",IF(Entry!F19=1,"①",IF(Entry!F19=2,"②",IF(Entry!F19=3,"③"))))</f>
        <v/>
      </c>
      <c r="AL5" s="292" t="str">
        <f>IF(Entry!B19="","",Entry!$B$5)</f>
        <v/>
      </c>
    </row>
    <row r="6" spans="1:38">
      <c r="A6" s="267"/>
      <c r="B6" s="268" t="str">
        <f>IF(OR(G6="",Entry!$B$4=""),"",Entry!$B$4)</f>
        <v/>
      </c>
      <c r="C6" s="268" t="str">
        <f>IFERROR(VLOOKUP(B6,支部!$A$1:$B$10,2,FALSE),"")</f>
        <v/>
      </c>
      <c r="D6" s="268" t="str">
        <f>IF(AND(Entry!$E$9="",G6=""),"",Entry!$E$9)&amp;"S"</f>
        <v>S</v>
      </c>
      <c r="E6" s="268" t="str">
        <f>IF(AND(Entry!B30="",Entry!C30=""),"",Entry!$B$6)</f>
        <v/>
      </c>
      <c r="F6" s="268">
        <v>5</v>
      </c>
      <c r="G6" s="268" t="str">
        <f>IF(Entry!B30="","",Entry!B30)</f>
        <v/>
      </c>
      <c r="H6" s="268" t="str">
        <f>IF(Entry!C30="","",Entry!C30)</f>
        <v/>
      </c>
      <c r="I6" s="268" t="str">
        <f>IF(Entry!D30="","",Entry!D30)</f>
        <v/>
      </c>
      <c r="J6" s="268" t="str">
        <f>IF(Entry!E30="","",Entry!E30)</f>
        <v/>
      </c>
      <c r="K6" s="268" t="str">
        <f>IF(Entry!F30="","",IF(Entry!F30=1,"①",IF(Entry!F30=2,"②",IF(Entry!F30=3,"③"))))</f>
        <v/>
      </c>
      <c r="L6" s="268" t="str">
        <f>IF(AND(Entry!B30="",Entry!C30=""),"",Entry!$B$5)</f>
        <v/>
      </c>
      <c r="M6" s="268" t="str">
        <f t="shared" si="0"/>
        <v/>
      </c>
      <c r="N6" s="296"/>
      <c r="O6" s="269" t="str">
        <f>IF(Entry!$B$4="","",Entry!$B$4)</f>
        <v/>
      </c>
      <c r="P6" s="269" t="str">
        <f>IFERROR(VLOOKUP(O6,支部!$A$1:$B$10,2,FALSE),"")</f>
        <v/>
      </c>
      <c r="Q6" s="269" t="str">
        <f>IF(AND(Entry!$E$9="",T6=""),"",Entry!$E$9)&amp;"D"</f>
        <v>D</v>
      </c>
      <c r="R6" s="269" t="str">
        <f>IF(AND(Entry!B36="",Entry!C36=""),"",Entry!$B$6)</f>
        <v/>
      </c>
      <c r="S6" s="269" t="str">
        <f>N6&amp;T6</f>
        <v>A</v>
      </c>
      <c r="T6" s="269" t="s">
        <v>22</v>
      </c>
      <c r="U6" s="269">
        <v>3</v>
      </c>
      <c r="V6" s="269" t="str">
        <f>IF(Entry!B36="","",Entry!B36)</f>
        <v/>
      </c>
      <c r="W6" s="269" t="str">
        <f>IF(Entry!C36="","",Entry!C36)</f>
        <v/>
      </c>
      <c r="X6" s="269" t="str">
        <f>IF(Entry!D36="","",Entry!D36)</f>
        <v/>
      </c>
      <c r="Y6" s="269" t="str">
        <f>IF(Entry!E36="","",Entry!E36)</f>
        <v/>
      </c>
      <c r="Z6" s="269" t="str">
        <f>IF(Entry!F36="","",IF(Entry!F36=1,"①",IF(Entry!F36=2,"②",IF(Entry!F36=3,"③"))))</f>
        <v/>
      </c>
      <c r="AA6" s="269" t="str">
        <f>IF(AND(Entry!B36="",Entry!C36=""),"",Entry!$B$5)</f>
        <v/>
      </c>
      <c r="AB6" s="269" t="str">
        <f t="shared" si="1"/>
        <v>・</v>
      </c>
      <c r="AC6" s="301" t="str">
        <f>"-"&amp;AG6</f>
        <v>-5</v>
      </c>
      <c r="AD6" s="292" t="str">
        <f>IF(Entry!$B$4="","",Entry!$B$4)</f>
        <v/>
      </c>
      <c r="AE6" s="292" t="str">
        <f>IFERROR(VLOOKUP(AD6,支部!$A$1:$B$10,2,FALSE),"")</f>
        <v/>
      </c>
      <c r="AF6" s="292" t="str">
        <f>IF(Entry!B20="","",Entry!$B$6)</f>
        <v/>
      </c>
      <c r="AG6" s="292">
        <v>5</v>
      </c>
      <c r="AH6" s="292" t="str">
        <f>IF(Entry!B20="","",Entry!B20)</f>
        <v/>
      </c>
      <c r="AI6" s="292" t="str">
        <f>IF(Entry!C20="","",Entry!C20)</f>
        <v/>
      </c>
      <c r="AJ6" s="292" t="str">
        <f>IF(Entry!F20="","",Entry!F20)</f>
        <v/>
      </c>
      <c r="AK6" s="292" t="str">
        <f>IF(Entry!F20="","",IF(Entry!F20=1,"①",IF(Entry!F20=2,"②",IF(Entry!F20=3,"③"))))</f>
        <v/>
      </c>
      <c r="AL6" s="292" t="str">
        <f>IF(Entry!B20="","",Entry!$B$5)</f>
        <v/>
      </c>
    </row>
    <row r="7" spans="1:38">
      <c r="N7" s="297"/>
      <c r="O7" s="270" t="str">
        <f>IF(Entry!$B$4="","",Entry!$B$4)</f>
        <v/>
      </c>
      <c r="P7" s="270" t="str">
        <f>IFERROR(VLOOKUP(O7,支部!$A$1:$B$10,2,FALSE),"")</f>
        <v/>
      </c>
      <c r="Q7" s="270" t="str">
        <f>IF(AND(Entry!$E$9="",T7=""),"",Entry!$E$9)&amp;"D"</f>
        <v>D</v>
      </c>
      <c r="R7" s="270" t="str">
        <f>IF(AND(Entry!B37="",Entry!C37=""),"",Entry!$B$6)</f>
        <v/>
      </c>
      <c r="S7" s="270" t="str">
        <f>N6&amp;T7</f>
        <v>B</v>
      </c>
      <c r="T7" s="270" t="s">
        <v>23</v>
      </c>
      <c r="U7" s="270">
        <v>3</v>
      </c>
      <c r="V7" s="270" t="str">
        <f>IF(Entry!B37="","",Entry!B37)</f>
        <v/>
      </c>
      <c r="W7" s="270" t="str">
        <f>IF(Entry!C37="","",Entry!C37)</f>
        <v/>
      </c>
      <c r="X7" s="270" t="str">
        <f>IF(Entry!D37="","",Entry!D37)</f>
        <v/>
      </c>
      <c r="Y7" s="270" t="str">
        <f>IF(Entry!E37="","",Entry!E37)</f>
        <v/>
      </c>
      <c r="Z7" s="270" t="str">
        <f>IF(Entry!F37="","",IF(Entry!F37=1,"①",IF(Entry!F37=2,"②",IF(Entry!F37=3,"③"))))</f>
        <v/>
      </c>
      <c r="AA7" s="270" t="str">
        <f>IF(AND(Entry!B37="",Entry!C37=""),"",Entry!$B$5)</f>
        <v/>
      </c>
      <c r="AB7" s="270"/>
      <c r="AC7" s="301" t="str">
        <f>"-"&amp;AG7</f>
        <v>-6</v>
      </c>
      <c r="AD7" s="292" t="str">
        <f>IF(Entry!$B$4="","",Entry!$B$4)</f>
        <v/>
      </c>
      <c r="AE7" s="292" t="str">
        <f>IFERROR(VLOOKUP(AD7,支部!$A$1:$B$10,2,FALSE),"")</f>
        <v/>
      </c>
      <c r="AF7" s="292" t="str">
        <f>IF(Entry!B21="","",Entry!$B$6)</f>
        <v/>
      </c>
      <c r="AG7" s="292">
        <v>6</v>
      </c>
      <c r="AH7" s="292" t="str">
        <f>IF(Entry!B21="","",Entry!B21)</f>
        <v/>
      </c>
      <c r="AI7" s="292" t="str">
        <f>IF(Entry!C21="","",Entry!C21)</f>
        <v/>
      </c>
      <c r="AJ7" s="292" t="str">
        <f>IF(Entry!F21="","",Entry!F21)</f>
        <v/>
      </c>
      <c r="AK7" s="292" t="str">
        <f>IF(Entry!F21="","",IF(Entry!F21=1,"①",IF(Entry!F21=2,"②",IF(Entry!F21=3,"③"))))</f>
        <v/>
      </c>
      <c r="AL7" s="292" t="str">
        <f>IF(Entry!B21="","",Entry!$B$5)</f>
        <v/>
      </c>
    </row>
    <row r="8" spans="1:38">
      <c r="N8" s="296"/>
      <c r="O8" s="269" t="str">
        <f>IF(Entry!$B$4="","",Entry!$B$4)</f>
        <v/>
      </c>
      <c r="P8" s="269" t="str">
        <f>IFERROR(VLOOKUP(O8,支部!$A$1:$B$10,2,FALSE),"")</f>
        <v/>
      </c>
      <c r="Q8" s="269" t="str">
        <f>IF(AND(Entry!$E$9="",T8=""),"",Entry!$E$9)&amp;"D"</f>
        <v>D</v>
      </c>
      <c r="R8" s="269" t="str">
        <f>IF(AND(Entry!B38="",Entry!C38=""),"",Entry!$B$6)</f>
        <v/>
      </c>
      <c r="S8" s="269" t="str">
        <f>N8&amp;T8</f>
        <v>A</v>
      </c>
      <c r="T8" s="269" t="s">
        <v>22</v>
      </c>
      <c r="U8" s="269">
        <v>4</v>
      </c>
      <c r="V8" s="269" t="str">
        <f>IF(Entry!B38="","",Entry!B38)</f>
        <v/>
      </c>
      <c r="W8" s="269" t="str">
        <f>IF(Entry!C38="","",Entry!C38)</f>
        <v/>
      </c>
      <c r="X8" s="269" t="str">
        <f>IF(Entry!D38="","",Entry!D38)</f>
        <v/>
      </c>
      <c r="Y8" s="269" t="str">
        <f>IF(Entry!E38="","",Entry!E38)</f>
        <v/>
      </c>
      <c r="Z8" s="269" t="str">
        <f>IF(Entry!F38="","",IF(Entry!F38=1,"①",IF(Entry!F38=2,"②",IF(Entry!F38=3,"③"))))</f>
        <v/>
      </c>
      <c r="AA8" s="269" t="str">
        <f>IF(AND(Entry!B38="",Entry!C38=""),"",Entry!$B$5)</f>
        <v/>
      </c>
      <c r="AB8" s="269" t="str">
        <f t="shared" si="1"/>
        <v>・</v>
      </c>
      <c r="AC8" s="301" t="str">
        <f>"-"&amp;AG8</f>
        <v>-7</v>
      </c>
      <c r="AD8" s="292" t="str">
        <f>IF(Entry!$B$4="","",Entry!$B$4)</f>
        <v/>
      </c>
      <c r="AE8" s="292" t="str">
        <f>IFERROR(VLOOKUP(AD8,支部!$A$1:$B$10,2,FALSE),"")</f>
        <v/>
      </c>
      <c r="AF8" s="292" t="str">
        <f>IF(Entry!B22="","",Entry!$B$6)</f>
        <v/>
      </c>
      <c r="AG8" s="292">
        <v>7</v>
      </c>
      <c r="AH8" s="292" t="str">
        <f>IF(Entry!B22="","",Entry!B22)</f>
        <v/>
      </c>
      <c r="AI8" s="292" t="str">
        <f>IF(Entry!C22="","",Entry!C22)</f>
        <v/>
      </c>
      <c r="AJ8" s="292" t="str">
        <f>IF(Entry!F22="","",Entry!F22)</f>
        <v/>
      </c>
      <c r="AK8" s="292" t="str">
        <f>IF(Entry!F22="","",IF(Entry!F22=1,"①",IF(Entry!F22=2,"②",IF(Entry!F22=3,"③"))))</f>
        <v/>
      </c>
      <c r="AL8" s="292" t="str">
        <f>IF(Entry!B22="","",Entry!$B$5)</f>
        <v/>
      </c>
    </row>
    <row r="9" spans="1:38">
      <c r="N9" s="297"/>
      <c r="O9" s="270" t="str">
        <f>IF(Entry!$B$4="","",Entry!$B$4)</f>
        <v/>
      </c>
      <c r="P9" s="270" t="str">
        <f>IFERROR(VLOOKUP(O9,支部!$A$1:$B$10,2,FALSE),"")</f>
        <v/>
      </c>
      <c r="Q9" s="270" t="str">
        <f>IF(AND(Entry!$E$9="",T9=""),"",Entry!$E$9)&amp;"D"</f>
        <v>D</v>
      </c>
      <c r="R9" s="270" t="str">
        <f>IF(AND(Entry!B39="",Entry!C39=""),"",Entry!$B$6)</f>
        <v/>
      </c>
      <c r="S9" s="270" t="str">
        <f>N8&amp;T9</f>
        <v>B</v>
      </c>
      <c r="T9" s="270" t="s">
        <v>23</v>
      </c>
      <c r="U9" s="270">
        <v>4</v>
      </c>
      <c r="V9" s="270" t="str">
        <f>IF(Entry!B39="","",Entry!B39)</f>
        <v/>
      </c>
      <c r="W9" s="270" t="str">
        <f>IF(Entry!C39="","",Entry!C39)</f>
        <v/>
      </c>
      <c r="X9" s="270" t="str">
        <f>IF(Entry!D39="","",Entry!D39)</f>
        <v/>
      </c>
      <c r="Y9" s="270" t="str">
        <f>IF(Entry!E39="","",Entry!E39)</f>
        <v/>
      </c>
      <c r="Z9" s="270" t="str">
        <f>IF(Entry!F39="","",IF(Entry!F39=1,"①",IF(Entry!F39=2,"②",IF(Entry!F39=3,"③"))))</f>
        <v/>
      </c>
      <c r="AA9" s="270" t="str">
        <f>IF(AND(Entry!B39="",Entry!C39=""),"",Entry!$B$5)</f>
        <v/>
      </c>
      <c r="AB9" s="270"/>
      <c r="AC9" s="301" t="str">
        <f>"-"&amp;AG9</f>
        <v>-8</v>
      </c>
      <c r="AD9" s="292" t="str">
        <f>IF(Entry!$B$4="","",Entry!$B$4)</f>
        <v/>
      </c>
      <c r="AE9" s="292" t="str">
        <f>IFERROR(VLOOKUP(AD9,支部!$A$1:$B$10,2,FALSE),"")</f>
        <v/>
      </c>
      <c r="AF9" s="292" t="str">
        <f>IF(Entry!B23="","",Entry!$B$6)</f>
        <v/>
      </c>
      <c r="AG9" s="292">
        <v>8</v>
      </c>
      <c r="AH9" s="292" t="str">
        <f>IF(Entry!B23="","",Entry!B23)</f>
        <v/>
      </c>
      <c r="AI9" s="292" t="str">
        <f>IF(Entry!C23="","",Entry!C23)</f>
        <v/>
      </c>
      <c r="AJ9" s="292" t="str">
        <f>IF(Entry!F23="","",Entry!F23)</f>
        <v/>
      </c>
      <c r="AK9" s="292" t="str">
        <f>IF(Entry!F23="","",IF(Entry!F23=1,"①",IF(Entry!F23=2,"②",IF(Entry!F23=3,"③"))))</f>
        <v/>
      </c>
      <c r="AL9" s="292" t="str">
        <f>IF(Entry!B23="","",Entry!$B$5)</f>
        <v/>
      </c>
    </row>
    <row r="10" spans="1:38">
      <c r="N10" s="296"/>
      <c r="O10" s="269" t="str">
        <f>IF(Entry!$B$4="","",Entry!$B$4)</f>
        <v/>
      </c>
      <c r="P10" s="269" t="str">
        <f>IFERROR(VLOOKUP(O10,支部!$A$1:$B$10,2,FALSE),"")</f>
        <v/>
      </c>
      <c r="Q10" s="269" t="str">
        <f>IF(AND(Entry!$E$9="",T10=""),"",Entry!$E$9)&amp;"D"</f>
        <v>D</v>
      </c>
      <c r="R10" s="269" t="str">
        <f>IF(AND(Entry!B40="",Entry!C40=""),"",Entry!$B$6)</f>
        <v/>
      </c>
      <c r="S10" s="269" t="str">
        <f>N10&amp;T10</f>
        <v>A</v>
      </c>
      <c r="T10" s="269" t="s">
        <v>22</v>
      </c>
      <c r="U10" s="269">
        <v>5</v>
      </c>
      <c r="V10" s="269" t="str">
        <f>IF(Entry!B40="","",Entry!B40)</f>
        <v/>
      </c>
      <c r="W10" s="269" t="str">
        <f>IF(Entry!C40="","",Entry!C40)</f>
        <v/>
      </c>
      <c r="X10" s="269" t="str">
        <f>IF(Entry!D40="","",Entry!D40)</f>
        <v/>
      </c>
      <c r="Y10" s="269" t="str">
        <f>IF(Entry!E40="","",Entry!E40)</f>
        <v/>
      </c>
      <c r="Z10" s="269" t="str">
        <f>IF(Entry!F40="","",IF(Entry!F40=1,"①",IF(Entry!F40=2,"②",IF(Entry!F40=3,"③"))))</f>
        <v/>
      </c>
      <c r="AA10" s="269" t="str">
        <f>IF(AND(Entry!B40="",Entry!C40=""),"",Entry!$B$5)</f>
        <v/>
      </c>
      <c r="AB10" s="269" t="str">
        <f t="shared" si="1"/>
        <v>・</v>
      </c>
      <c r="AC10" s="301" t="str">
        <f>"-"&amp;AG10</f>
        <v>-9</v>
      </c>
      <c r="AD10" s="292" t="str">
        <f>IF(Entry!$B$4="","",Entry!$B$4)</f>
        <v/>
      </c>
      <c r="AE10" s="292" t="str">
        <f>IFERROR(VLOOKUP(AD10,支部!$A$1:$B$10,2,FALSE),"")</f>
        <v/>
      </c>
      <c r="AF10" s="292" t="str">
        <f>IF(Entry!B24="","",Entry!$B$6)</f>
        <v/>
      </c>
      <c r="AG10" s="292">
        <v>9</v>
      </c>
      <c r="AH10" s="292" t="str">
        <f>IF(Entry!B24="","",Entry!B24)</f>
        <v/>
      </c>
      <c r="AI10" s="292" t="str">
        <f>IF(Entry!C24="","",Entry!C24)</f>
        <v/>
      </c>
      <c r="AJ10" s="292" t="str">
        <f>IF(Entry!F24="","",Entry!F24)</f>
        <v/>
      </c>
      <c r="AK10" s="292" t="str">
        <f>IF(Entry!F24="","",IF(Entry!F24=1,"①",IF(Entry!F24=2,"②",IF(Entry!F24=3,"③"))))</f>
        <v/>
      </c>
      <c r="AL10" s="292" t="str">
        <f>IF(Entry!B24="","",Entry!$B$5)</f>
        <v/>
      </c>
    </row>
    <row r="11" spans="1:38">
      <c r="N11" s="297"/>
      <c r="O11" s="270" t="str">
        <f>IF(Entry!$B$4="","",Entry!$B$4)</f>
        <v/>
      </c>
      <c r="P11" s="270" t="str">
        <f>IFERROR(VLOOKUP(O11,支部!$A$1:$B$10,2,FALSE),"")</f>
        <v/>
      </c>
      <c r="Q11" s="270" t="str">
        <f>IF(AND(Entry!$E$9="",T11=""),"",Entry!$E$9)&amp;"D"</f>
        <v>D</v>
      </c>
      <c r="R11" s="270" t="str">
        <f>IF(AND(Entry!B41="",Entry!C41=""),"",Entry!$B$6)</f>
        <v/>
      </c>
      <c r="S11" s="270" t="str">
        <f>N10&amp;T11</f>
        <v>B</v>
      </c>
      <c r="T11" s="270" t="s">
        <v>23</v>
      </c>
      <c r="U11" s="270">
        <v>5</v>
      </c>
      <c r="V11" s="270" t="str">
        <f>IF(Entry!B41="","",Entry!B41)</f>
        <v/>
      </c>
      <c r="W11" s="270" t="str">
        <f>IF(Entry!C41="","",Entry!C41)</f>
        <v/>
      </c>
      <c r="X11" s="270" t="str">
        <f>IF(Entry!D41="","",Entry!D41)</f>
        <v/>
      </c>
      <c r="Y11" s="270" t="str">
        <f>IF(Entry!E41="","",Entry!E41)</f>
        <v/>
      </c>
      <c r="Z11" s="270" t="str">
        <f>IF(Entry!F41="","",IF(Entry!F41=1,"①",IF(Entry!F41=2,"②",IF(Entry!F41=3,"③"))))</f>
        <v/>
      </c>
      <c r="AA11" s="270" t="str">
        <f>IF(AND(Entry!B41="",Entry!C41=""),"",Entry!$B$5)</f>
        <v/>
      </c>
      <c r="AB11" s="270"/>
      <c r="AC11" s="302"/>
    </row>
    <row r="12" spans="1:38" s="293" customFormat="1">
      <c r="A12" s="264"/>
      <c r="N12" s="298"/>
      <c r="AC12" s="303"/>
    </row>
    <row r="13" spans="1:38" s="293" customFormat="1">
      <c r="A13" s="264"/>
      <c r="N13" s="298"/>
      <c r="AC13" s="303"/>
    </row>
    <row r="14" spans="1:38" s="293" customFormat="1">
      <c r="A14" s="264"/>
      <c r="N14" s="298"/>
      <c r="AC14" s="303"/>
    </row>
    <row r="15" spans="1:38" s="293" customFormat="1">
      <c r="A15" s="264"/>
      <c r="N15" s="298"/>
      <c r="AC15" s="303"/>
    </row>
    <row r="16" spans="1:38" s="293" customFormat="1">
      <c r="A16" s="264"/>
      <c r="N16" s="298"/>
      <c r="AC16" s="303"/>
    </row>
    <row r="17" spans="1:29" s="293" customFormat="1">
      <c r="A17" s="264"/>
      <c r="N17" s="298"/>
      <c r="AC17" s="303"/>
    </row>
    <row r="18" spans="1:29" s="293" customFormat="1">
      <c r="A18" s="264"/>
      <c r="N18" s="298"/>
      <c r="AC18" s="303"/>
    </row>
    <row r="19" spans="1:29" s="293" customFormat="1">
      <c r="A19" s="264"/>
      <c r="N19" s="298"/>
      <c r="AC19" s="303"/>
    </row>
    <row r="20" spans="1:29" s="293" customFormat="1">
      <c r="A20" s="264"/>
      <c r="N20" s="298"/>
      <c r="AC20" s="303"/>
    </row>
    <row r="21" spans="1:29" s="293" customFormat="1">
      <c r="A21" s="264"/>
      <c r="N21" s="298"/>
      <c r="AC21" s="303"/>
    </row>
    <row r="22" spans="1:29" s="293" customFormat="1">
      <c r="A22" s="264"/>
      <c r="N22" s="298"/>
      <c r="AC22" s="303"/>
    </row>
    <row r="23" spans="1:29" s="293" customFormat="1">
      <c r="A23" s="264"/>
      <c r="N23" s="298"/>
      <c r="AC23" s="303"/>
    </row>
    <row r="24" spans="1:29" s="293" customFormat="1">
      <c r="A24" s="264"/>
      <c r="N24" s="298"/>
      <c r="AC24" s="303"/>
    </row>
    <row r="25" spans="1:29" s="293" customFormat="1">
      <c r="A25" s="264"/>
      <c r="N25" s="298"/>
      <c r="AC25" s="303"/>
    </row>
    <row r="26" spans="1:29" s="293" customFormat="1">
      <c r="A26" s="264"/>
      <c r="N26" s="298"/>
      <c r="AC26" s="303"/>
    </row>
    <row r="27" spans="1:29" s="293" customFormat="1">
      <c r="A27" s="264"/>
      <c r="N27" s="298"/>
      <c r="AC27" s="303"/>
    </row>
    <row r="28" spans="1:29" s="293" customFormat="1">
      <c r="A28" s="264"/>
      <c r="N28" s="298"/>
      <c r="AC28" s="303"/>
    </row>
    <row r="29" spans="1:29" s="293" customFormat="1">
      <c r="A29" s="264"/>
      <c r="N29" s="298"/>
      <c r="AC29" s="303"/>
    </row>
    <row r="30" spans="1:29" s="293" customFormat="1">
      <c r="A30" s="264"/>
      <c r="N30" s="298"/>
      <c r="AC30" s="303"/>
    </row>
    <row r="31" spans="1:29" s="293" customFormat="1">
      <c r="A31" s="264"/>
      <c r="N31" s="298"/>
      <c r="AC31" s="303"/>
    </row>
    <row r="32" spans="1:29" s="293" customFormat="1">
      <c r="A32" s="264"/>
      <c r="N32" s="298"/>
      <c r="AC32" s="303"/>
    </row>
    <row r="33" spans="1:29" s="293" customFormat="1">
      <c r="A33" s="264"/>
      <c r="N33" s="298"/>
      <c r="AC33" s="303"/>
    </row>
    <row r="34" spans="1:29" s="293" customFormat="1">
      <c r="A34" s="264"/>
      <c r="N34" s="298"/>
      <c r="AC34" s="303"/>
    </row>
    <row r="35" spans="1:29" s="293" customFormat="1">
      <c r="A35" s="264"/>
      <c r="N35" s="298"/>
      <c r="AC35" s="303"/>
    </row>
    <row r="36" spans="1:29" s="293" customFormat="1">
      <c r="A36" s="264"/>
      <c r="N36" s="298"/>
      <c r="AC36" s="303"/>
    </row>
    <row r="37" spans="1:29" s="293" customFormat="1">
      <c r="A37" s="264"/>
      <c r="N37" s="298"/>
      <c r="AC37" s="303"/>
    </row>
    <row r="38" spans="1:29" s="293" customFormat="1">
      <c r="A38" s="264"/>
      <c r="N38" s="298"/>
      <c r="AC38" s="303"/>
    </row>
  </sheetData>
  <sheetProtection sheet="1" objects="1" scenarios="1" selectLockedCells="1"/>
  <mergeCells count="5">
    <mergeCell ref="N2:N3"/>
    <mergeCell ref="N4:N5"/>
    <mergeCell ref="N6:N7"/>
    <mergeCell ref="N8:N9"/>
    <mergeCell ref="N10:N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Entry</vt:lpstr>
      <vt:lpstr>List団</vt:lpstr>
      <vt:lpstr>List個</vt:lpstr>
      <vt:lpstr>List01</vt:lpstr>
      <vt:lpstr>支部</vt:lpstr>
      <vt:lpstr>Draw</vt:lpstr>
      <vt:lpstr>Entry!Print_Area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knagae</dc:creator>
  <cp:lastModifiedBy>長永　勝利</cp:lastModifiedBy>
  <cp:lastPrinted>2019-09-05T04:31:36Z</cp:lastPrinted>
  <dcterms:created xsi:type="dcterms:W3CDTF">2013-07-12T08:35:10Z</dcterms:created>
  <dcterms:modified xsi:type="dcterms:W3CDTF">2019-09-05T04:31:58Z</dcterms:modified>
</cp:coreProperties>
</file>